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8800" windowHeight="12300"/>
  </bookViews>
  <sheets>
    <sheet name="школы" sheetId="4" r:id="rId1"/>
    <sheet name="сколиоз" sheetId="5" r:id="rId2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585" i="5" l="1"/>
  <c r="R585" i="5"/>
  <c r="N585" i="5"/>
  <c r="M585" i="5"/>
  <c r="I585" i="5"/>
  <c r="H585" i="5"/>
  <c r="T584" i="5"/>
  <c r="S584" i="5"/>
  <c r="R584" i="5"/>
  <c r="Q584" i="5"/>
  <c r="O584" i="5"/>
  <c r="N584" i="5"/>
  <c r="M584" i="5"/>
  <c r="L584" i="5"/>
  <c r="J584" i="5"/>
  <c r="I584" i="5"/>
  <c r="H584" i="5"/>
  <c r="G584" i="5"/>
  <c r="S582" i="5"/>
  <c r="R582" i="5"/>
  <c r="N582" i="5"/>
  <c r="M582" i="5"/>
  <c r="I582" i="5"/>
  <c r="H582" i="5"/>
  <c r="T581" i="5"/>
  <c r="S581" i="5"/>
  <c r="R581" i="5"/>
  <c r="Q581" i="5"/>
  <c r="O581" i="5"/>
  <c r="N581" i="5"/>
  <c r="M581" i="5"/>
  <c r="L581" i="5"/>
  <c r="J581" i="5"/>
  <c r="I581" i="5"/>
  <c r="H581" i="5"/>
  <c r="G581" i="5"/>
  <c r="T580" i="5"/>
  <c r="S580" i="5"/>
  <c r="R580" i="5"/>
  <c r="Q580" i="5"/>
  <c r="O580" i="5"/>
  <c r="N580" i="5"/>
  <c r="M580" i="5"/>
  <c r="L580" i="5"/>
  <c r="J580" i="5"/>
  <c r="I580" i="5"/>
  <c r="H580" i="5"/>
  <c r="G580" i="5"/>
  <c r="T578" i="5"/>
  <c r="S578" i="5"/>
  <c r="R578" i="5"/>
  <c r="Q578" i="5"/>
  <c r="O578" i="5"/>
  <c r="N578" i="5"/>
  <c r="M578" i="5"/>
  <c r="L578" i="5"/>
  <c r="J578" i="5"/>
  <c r="I578" i="5"/>
  <c r="H578" i="5"/>
  <c r="G578" i="5"/>
  <c r="T573" i="5"/>
  <c r="S573" i="5"/>
  <c r="R573" i="5"/>
  <c r="Q573" i="5"/>
  <c r="O573" i="5"/>
  <c r="N573" i="5"/>
  <c r="M573" i="5"/>
  <c r="L573" i="5"/>
  <c r="J573" i="5"/>
  <c r="I573" i="5"/>
  <c r="H573" i="5"/>
  <c r="G573" i="5"/>
  <c r="T565" i="5"/>
  <c r="S565" i="5"/>
  <c r="R565" i="5"/>
  <c r="Q565" i="5"/>
  <c r="O565" i="5"/>
  <c r="N565" i="5"/>
  <c r="M565" i="5"/>
  <c r="L565" i="5"/>
  <c r="J565" i="5"/>
  <c r="I565" i="5"/>
  <c r="H565" i="5"/>
  <c r="G565" i="5"/>
  <c r="T560" i="5"/>
  <c r="O560" i="5"/>
  <c r="J560" i="5"/>
  <c r="T559" i="5"/>
  <c r="S559" i="5"/>
  <c r="R559" i="5"/>
  <c r="Q559" i="5"/>
  <c r="O559" i="5"/>
  <c r="N559" i="5"/>
  <c r="M559" i="5"/>
  <c r="L559" i="5"/>
  <c r="J559" i="5"/>
  <c r="I559" i="5"/>
  <c r="H559" i="5"/>
  <c r="G559" i="5"/>
  <c r="T550" i="5"/>
  <c r="J550" i="5"/>
  <c r="T549" i="5"/>
  <c r="S549" i="5"/>
  <c r="R549" i="5"/>
  <c r="Q549" i="5"/>
  <c r="O549" i="5"/>
  <c r="N549" i="5"/>
  <c r="M549" i="5"/>
  <c r="L549" i="5"/>
  <c r="J549" i="5"/>
  <c r="I549" i="5"/>
  <c r="H549" i="5"/>
  <c r="G549" i="5"/>
  <c r="T540" i="5"/>
  <c r="S540" i="5"/>
  <c r="R540" i="5"/>
  <c r="Q540" i="5"/>
  <c r="O540" i="5"/>
  <c r="N540" i="5"/>
  <c r="M540" i="5"/>
  <c r="L540" i="5"/>
  <c r="J540" i="5"/>
  <c r="I540" i="5"/>
  <c r="H540" i="5"/>
  <c r="G540" i="5"/>
  <c r="T538" i="5"/>
  <c r="S538" i="5"/>
  <c r="R538" i="5"/>
  <c r="Q538" i="5"/>
  <c r="O538" i="5"/>
  <c r="N538" i="5"/>
  <c r="M538" i="5"/>
  <c r="L538" i="5"/>
  <c r="J538" i="5"/>
  <c r="I538" i="5"/>
  <c r="H538" i="5"/>
  <c r="G538" i="5"/>
  <c r="J534" i="5"/>
  <c r="T533" i="5"/>
  <c r="S533" i="5"/>
  <c r="R533" i="5"/>
  <c r="Q533" i="5"/>
  <c r="O533" i="5"/>
  <c r="N533" i="5"/>
  <c r="M533" i="5"/>
  <c r="L533" i="5"/>
  <c r="J533" i="5"/>
  <c r="I533" i="5"/>
  <c r="H533" i="5"/>
  <c r="G533" i="5"/>
  <c r="T525" i="5"/>
  <c r="S525" i="5"/>
  <c r="R525" i="5"/>
  <c r="Q525" i="5"/>
  <c r="O525" i="5"/>
  <c r="N525" i="5"/>
  <c r="M525" i="5"/>
  <c r="L525" i="5"/>
  <c r="J525" i="5"/>
  <c r="I525" i="5"/>
  <c r="H525" i="5"/>
  <c r="G525" i="5"/>
  <c r="J520" i="5"/>
  <c r="T519" i="5"/>
  <c r="S519" i="5"/>
  <c r="R519" i="5"/>
  <c r="Q519" i="5"/>
  <c r="O519" i="5"/>
  <c r="N519" i="5"/>
  <c r="M519" i="5"/>
  <c r="L519" i="5"/>
  <c r="J519" i="5"/>
  <c r="I519" i="5"/>
  <c r="H519" i="5"/>
  <c r="G519" i="5"/>
  <c r="O510" i="5"/>
  <c r="J510" i="5"/>
  <c r="T509" i="5"/>
  <c r="S509" i="5"/>
  <c r="R509" i="5"/>
  <c r="Q509" i="5"/>
  <c r="O509" i="5"/>
  <c r="N509" i="5"/>
  <c r="M509" i="5"/>
  <c r="L509" i="5"/>
  <c r="J509" i="5"/>
  <c r="I509" i="5"/>
  <c r="H509" i="5"/>
  <c r="G509" i="5"/>
  <c r="T499" i="5"/>
  <c r="S499" i="5"/>
  <c r="R499" i="5"/>
  <c r="Q499" i="5"/>
  <c r="O499" i="5"/>
  <c r="N499" i="5"/>
  <c r="M499" i="5"/>
  <c r="L499" i="5"/>
  <c r="J499" i="5"/>
  <c r="I499" i="5"/>
  <c r="H499" i="5"/>
  <c r="G499" i="5"/>
  <c r="T497" i="5"/>
  <c r="S497" i="5"/>
  <c r="R497" i="5"/>
  <c r="Q497" i="5"/>
  <c r="O497" i="5"/>
  <c r="N497" i="5"/>
  <c r="M497" i="5"/>
  <c r="L497" i="5"/>
  <c r="J497" i="5"/>
  <c r="I497" i="5"/>
  <c r="H497" i="5"/>
  <c r="G497" i="5"/>
  <c r="T493" i="5"/>
  <c r="O493" i="5"/>
  <c r="J493" i="5"/>
  <c r="T492" i="5"/>
  <c r="S492" i="5"/>
  <c r="R492" i="5"/>
  <c r="Q492" i="5"/>
  <c r="O492" i="5"/>
  <c r="N492" i="5"/>
  <c r="M492" i="5"/>
  <c r="L492" i="5"/>
  <c r="J492" i="5"/>
  <c r="I492" i="5"/>
  <c r="H492" i="5"/>
  <c r="G492" i="5"/>
  <c r="T485" i="5"/>
  <c r="S485" i="5"/>
  <c r="R485" i="5"/>
  <c r="Q485" i="5"/>
  <c r="O485" i="5"/>
  <c r="N485" i="5"/>
  <c r="M485" i="5"/>
  <c r="L485" i="5"/>
  <c r="J485" i="5"/>
  <c r="I485" i="5"/>
  <c r="H485" i="5"/>
  <c r="G485" i="5"/>
  <c r="T479" i="5"/>
  <c r="S479" i="5"/>
  <c r="R479" i="5"/>
  <c r="Q479" i="5"/>
  <c r="O479" i="5"/>
  <c r="N479" i="5"/>
  <c r="M479" i="5"/>
  <c r="L479" i="5"/>
  <c r="J479" i="5"/>
  <c r="I479" i="5"/>
  <c r="H479" i="5"/>
  <c r="G479" i="5"/>
  <c r="O471" i="5"/>
  <c r="J471" i="5"/>
  <c r="T470" i="5"/>
  <c r="S470" i="5"/>
  <c r="R470" i="5"/>
  <c r="Q470" i="5"/>
  <c r="O470" i="5"/>
  <c r="N470" i="5"/>
  <c r="M470" i="5"/>
  <c r="L470" i="5"/>
  <c r="J470" i="5"/>
  <c r="I470" i="5"/>
  <c r="H470" i="5"/>
  <c r="G470" i="5"/>
  <c r="T460" i="5"/>
  <c r="S460" i="5"/>
  <c r="R460" i="5"/>
  <c r="Q460" i="5"/>
  <c r="O460" i="5"/>
  <c r="N460" i="5"/>
  <c r="M460" i="5"/>
  <c r="L460" i="5"/>
  <c r="J460" i="5"/>
  <c r="I460" i="5"/>
  <c r="H460" i="5"/>
  <c r="G460" i="5"/>
  <c r="T458" i="5"/>
  <c r="S458" i="5"/>
  <c r="R458" i="5"/>
  <c r="Q458" i="5"/>
  <c r="O458" i="5"/>
  <c r="N458" i="5"/>
  <c r="M458" i="5"/>
  <c r="L458" i="5"/>
  <c r="J458" i="5"/>
  <c r="I458" i="5"/>
  <c r="H458" i="5"/>
  <c r="G458" i="5"/>
  <c r="T454" i="5"/>
  <c r="O454" i="5"/>
  <c r="J454" i="5"/>
  <c r="T453" i="5"/>
  <c r="S453" i="5"/>
  <c r="R453" i="5"/>
  <c r="Q453" i="5"/>
  <c r="O453" i="5"/>
  <c r="N453" i="5"/>
  <c r="M453" i="5"/>
  <c r="L453" i="5"/>
  <c r="J453" i="5"/>
  <c r="I453" i="5"/>
  <c r="H453" i="5"/>
  <c r="G453" i="5"/>
  <c r="T446" i="5"/>
  <c r="O446" i="5"/>
  <c r="J446" i="5"/>
  <c r="T445" i="5"/>
  <c r="S445" i="5"/>
  <c r="R445" i="5"/>
  <c r="Q445" i="5"/>
  <c r="O445" i="5"/>
  <c r="N445" i="5"/>
  <c r="M445" i="5"/>
  <c r="L445" i="5"/>
  <c r="J445" i="5"/>
  <c r="I445" i="5"/>
  <c r="H445" i="5"/>
  <c r="G445" i="5"/>
  <c r="T439" i="5"/>
  <c r="S439" i="5"/>
  <c r="R439" i="5"/>
  <c r="Q439" i="5"/>
  <c r="O439" i="5"/>
  <c r="N439" i="5"/>
  <c r="M439" i="5"/>
  <c r="L439" i="5"/>
  <c r="J439" i="5"/>
  <c r="I439" i="5"/>
  <c r="H439" i="5"/>
  <c r="G439" i="5"/>
  <c r="T429" i="5"/>
  <c r="S429" i="5"/>
  <c r="R429" i="5"/>
  <c r="Q429" i="5"/>
  <c r="O429" i="5"/>
  <c r="N429" i="5"/>
  <c r="M429" i="5"/>
  <c r="L429" i="5"/>
  <c r="J429" i="5"/>
  <c r="I429" i="5"/>
  <c r="H429" i="5"/>
  <c r="G429" i="5"/>
  <c r="T418" i="5"/>
  <c r="S418" i="5"/>
  <c r="R418" i="5"/>
  <c r="Q418" i="5"/>
  <c r="O418" i="5"/>
  <c r="N418" i="5"/>
  <c r="M418" i="5"/>
  <c r="L418" i="5"/>
  <c r="J418" i="5"/>
  <c r="I418" i="5"/>
  <c r="H418" i="5"/>
  <c r="G418" i="5"/>
  <c r="T416" i="5"/>
  <c r="S416" i="5"/>
  <c r="R416" i="5"/>
  <c r="Q416" i="5"/>
  <c r="O416" i="5"/>
  <c r="N416" i="5"/>
  <c r="M416" i="5"/>
  <c r="L416" i="5"/>
  <c r="J416" i="5"/>
  <c r="I416" i="5"/>
  <c r="H416" i="5"/>
  <c r="G416" i="5"/>
  <c r="T411" i="5"/>
  <c r="S411" i="5"/>
  <c r="R411" i="5"/>
  <c r="Q411" i="5"/>
  <c r="O411" i="5"/>
  <c r="N411" i="5"/>
  <c r="M411" i="5"/>
  <c r="L411" i="5"/>
  <c r="J411" i="5"/>
  <c r="I411" i="5"/>
  <c r="H411" i="5"/>
  <c r="G411" i="5"/>
  <c r="J404" i="5"/>
  <c r="T403" i="5"/>
  <c r="S403" i="5"/>
  <c r="R403" i="5"/>
  <c r="Q403" i="5"/>
  <c r="O403" i="5"/>
  <c r="N403" i="5"/>
  <c r="M403" i="5"/>
  <c r="L403" i="5"/>
  <c r="J403" i="5"/>
  <c r="I403" i="5"/>
  <c r="H403" i="5"/>
  <c r="G403" i="5"/>
  <c r="T398" i="5"/>
  <c r="O398" i="5"/>
  <c r="J398" i="5"/>
  <c r="T397" i="5"/>
  <c r="S397" i="5"/>
  <c r="R397" i="5"/>
  <c r="Q397" i="5"/>
  <c r="O397" i="5"/>
  <c r="N397" i="5"/>
  <c r="M397" i="5"/>
  <c r="L397" i="5"/>
  <c r="J397" i="5"/>
  <c r="I397" i="5"/>
  <c r="H397" i="5"/>
  <c r="G397" i="5"/>
  <c r="T387" i="5"/>
  <c r="S387" i="5"/>
  <c r="R387" i="5"/>
  <c r="Q387" i="5"/>
  <c r="O387" i="5"/>
  <c r="N387" i="5"/>
  <c r="M387" i="5"/>
  <c r="L387" i="5"/>
  <c r="J387" i="5"/>
  <c r="I387" i="5"/>
  <c r="H387" i="5"/>
  <c r="G387" i="5"/>
  <c r="T377" i="5"/>
  <c r="S377" i="5"/>
  <c r="R377" i="5"/>
  <c r="Q377" i="5"/>
  <c r="O377" i="5"/>
  <c r="N377" i="5"/>
  <c r="M377" i="5"/>
  <c r="L377" i="5"/>
  <c r="J377" i="5"/>
  <c r="I377" i="5"/>
  <c r="H377" i="5"/>
  <c r="G377" i="5"/>
  <c r="T375" i="5"/>
  <c r="S375" i="5"/>
  <c r="R375" i="5"/>
  <c r="Q375" i="5"/>
  <c r="O375" i="5"/>
  <c r="N375" i="5"/>
  <c r="M375" i="5"/>
  <c r="L375" i="5"/>
  <c r="J375" i="5"/>
  <c r="I375" i="5"/>
  <c r="H375" i="5"/>
  <c r="G375" i="5"/>
  <c r="T371" i="5"/>
  <c r="O371" i="5"/>
  <c r="J371" i="5"/>
  <c r="T370" i="5"/>
  <c r="S370" i="5"/>
  <c r="R370" i="5"/>
  <c r="Q370" i="5"/>
  <c r="O370" i="5"/>
  <c r="N370" i="5"/>
  <c r="M370" i="5"/>
  <c r="L370" i="5"/>
  <c r="J370" i="5"/>
  <c r="I370" i="5"/>
  <c r="H370" i="5"/>
  <c r="G370" i="5"/>
  <c r="T364" i="5"/>
  <c r="O364" i="5"/>
  <c r="J364" i="5"/>
  <c r="T363" i="5"/>
  <c r="S363" i="5"/>
  <c r="R363" i="5"/>
  <c r="Q363" i="5"/>
  <c r="O363" i="5"/>
  <c r="N363" i="5"/>
  <c r="M363" i="5"/>
  <c r="L363" i="5"/>
  <c r="J363" i="5"/>
  <c r="I363" i="5"/>
  <c r="H363" i="5"/>
  <c r="G363" i="5"/>
  <c r="T357" i="5"/>
  <c r="S357" i="5"/>
  <c r="R357" i="5"/>
  <c r="Q357" i="5"/>
  <c r="O357" i="5"/>
  <c r="N357" i="5"/>
  <c r="M357" i="5"/>
  <c r="L357" i="5"/>
  <c r="J357" i="5"/>
  <c r="I357" i="5"/>
  <c r="H357" i="5"/>
  <c r="G357" i="5"/>
  <c r="T347" i="5"/>
  <c r="S347" i="5"/>
  <c r="R347" i="5"/>
  <c r="Q347" i="5"/>
  <c r="O347" i="5"/>
  <c r="N347" i="5"/>
  <c r="M347" i="5"/>
  <c r="L347" i="5"/>
  <c r="J347" i="5"/>
  <c r="I347" i="5"/>
  <c r="H347" i="5"/>
  <c r="G347" i="5"/>
  <c r="T337" i="5"/>
  <c r="S337" i="5"/>
  <c r="R337" i="5"/>
  <c r="Q337" i="5"/>
  <c r="O337" i="5"/>
  <c r="N337" i="5"/>
  <c r="M337" i="5"/>
  <c r="L337" i="5"/>
  <c r="J337" i="5"/>
  <c r="I337" i="5"/>
  <c r="H337" i="5"/>
  <c r="G337" i="5"/>
  <c r="T335" i="5"/>
  <c r="S335" i="5"/>
  <c r="R335" i="5"/>
  <c r="Q335" i="5"/>
  <c r="O335" i="5"/>
  <c r="N335" i="5"/>
  <c r="M335" i="5"/>
  <c r="L335" i="5"/>
  <c r="J335" i="5"/>
  <c r="I335" i="5"/>
  <c r="H335" i="5"/>
  <c r="G335" i="5"/>
  <c r="T331" i="5"/>
  <c r="O331" i="5"/>
  <c r="J331" i="5"/>
  <c r="T330" i="5"/>
  <c r="S330" i="5"/>
  <c r="R330" i="5"/>
  <c r="Q330" i="5"/>
  <c r="O330" i="5"/>
  <c r="N330" i="5"/>
  <c r="M330" i="5"/>
  <c r="L330" i="5"/>
  <c r="J330" i="5"/>
  <c r="I330" i="5"/>
  <c r="H330" i="5"/>
  <c r="G330" i="5"/>
  <c r="T323" i="5"/>
  <c r="O323" i="5"/>
  <c r="T322" i="5"/>
  <c r="S322" i="5"/>
  <c r="R322" i="5"/>
  <c r="Q322" i="5"/>
  <c r="O322" i="5"/>
  <c r="N322" i="5"/>
  <c r="M322" i="5"/>
  <c r="L322" i="5"/>
  <c r="J322" i="5"/>
  <c r="I322" i="5"/>
  <c r="H322" i="5"/>
  <c r="G322" i="5"/>
  <c r="T316" i="5"/>
  <c r="S316" i="5"/>
  <c r="R316" i="5"/>
  <c r="Q316" i="5"/>
  <c r="O316" i="5"/>
  <c r="N316" i="5"/>
  <c r="M316" i="5"/>
  <c r="L316" i="5"/>
  <c r="J316" i="5"/>
  <c r="I316" i="5"/>
  <c r="H316" i="5"/>
  <c r="G316" i="5"/>
  <c r="T307" i="5"/>
  <c r="O307" i="5"/>
  <c r="T306" i="5"/>
  <c r="S306" i="5"/>
  <c r="R306" i="5"/>
  <c r="Q306" i="5"/>
  <c r="O306" i="5"/>
  <c r="N306" i="5"/>
  <c r="M306" i="5"/>
  <c r="L306" i="5"/>
  <c r="J306" i="5"/>
  <c r="I306" i="5"/>
  <c r="H306" i="5"/>
  <c r="G306" i="5"/>
  <c r="S296" i="5"/>
  <c r="R296" i="5"/>
  <c r="N296" i="5"/>
  <c r="M296" i="5"/>
  <c r="I296" i="5"/>
  <c r="H296" i="5"/>
  <c r="T295" i="5"/>
  <c r="S295" i="5"/>
  <c r="R295" i="5"/>
  <c r="Q295" i="5"/>
  <c r="O295" i="5"/>
  <c r="N295" i="5"/>
  <c r="M295" i="5"/>
  <c r="L295" i="5"/>
  <c r="J295" i="5"/>
  <c r="I295" i="5"/>
  <c r="H295" i="5"/>
  <c r="G295" i="5"/>
  <c r="T294" i="5"/>
  <c r="S294" i="5"/>
  <c r="R294" i="5"/>
  <c r="Q294" i="5"/>
  <c r="O294" i="5"/>
  <c r="N294" i="5"/>
  <c r="M294" i="5"/>
  <c r="L294" i="5"/>
  <c r="J294" i="5"/>
  <c r="I294" i="5"/>
  <c r="H294" i="5"/>
  <c r="G294" i="5"/>
  <c r="T292" i="5"/>
  <c r="S292" i="5"/>
  <c r="R292" i="5"/>
  <c r="Q292" i="5"/>
  <c r="O292" i="5"/>
  <c r="N292" i="5"/>
  <c r="M292" i="5"/>
  <c r="L292" i="5"/>
  <c r="J292" i="5"/>
  <c r="I292" i="5"/>
  <c r="H292" i="5"/>
  <c r="G292" i="5"/>
  <c r="T288" i="5"/>
  <c r="O288" i="5"/>
  <c r="J288" i="5"/>
  <c r="T287" i="5"/>
  <c r="S287" i="5"/>
  <c r="R287" i="5"/>
  <c r="Q287" i="5"/>
  <c r="O287" i="5"/>
  <c r="N287" i="5"/>
  <c r="M287" i="5"/>
  <c r="L287" i="5"/>
  <c r="J287" i="5"/>
  <c r="I287" i="5"/>
  <c r="H287" i="5"/>
  <c r="G287" i="5"/>
  <c r="O280" i="5"/>
  <c r="J280" i="5"/>
  <c r="T279" i="5"/>
  <c r="S279" i="5"/>
  <c r="R279" i="5"/>
  <c r="Q279" i="5"/>
  <c r="O279" i="5"/>
  <c r="N279" i="5"/>
  <c r="M279" i="5"/>
  <c r="L279" i="5"/>
  <c r="J279" i="5"/>
  <c r="I279" i="5"/>
  <c r="H279" i="5"/>
  <c r="G279" i="5"/>
  <c r="T274" i="5"/>
  <c r="O274" i="5"/>
  <c r="J274" i="5"/>
  <c r="T273" i="5"/>
  <c r="S273" i="5"/>
  <c r="R273" i="5"/>
  <c r="Q273" i="5"/>
  <c r="O273" i="5"/>
  <c r="N273" i="5"/>
  <c r="M273" i="5"/>
  <c r="L273" i="5"/>
  <c r="J273" i="5"/>
  <c r="I273" i="5"/>
  <c r="H273" i="5"/>
  <c r="G273" i="5"/>
  <c r="T265" i="5"/>
  <c r="O265" i="5"/>
  <c r="J265" i="5"/>
  <c r="T264" i="5"/>
  <c r="S264" i="5"/>
  <c r="R264" i="5"/>
  <c r="Q264" i="5"/>
  <c r="O264" i="5"/>
  <c r="N264" i="5"/>
  <c r="M264" i="5"/>
  <c r="L264" i="5"/>
  <c r="J264" i="5"/>
  <c r="I264" i="5"/>
  <c r="H264" i="5"/>
  <c r="G264" i="5"/>
  <c r="T254" i="5"/>
  <c r="S254" i="5"/>
  <c r="R254" i="5"/>
  <c r="Q254" i="5"/>
  <c r="O254" i="5"/>
  <c r="N254" i="5"/>
  <c r="M254" i="5"/>
  <c r="L254" i="5"/>
  <c r="J254" i="5"/>
  <c r="I254" i="5"/>
  <c r="H254" i="5"/>
  <c r="G254" i="5"/>
  <c r="T252" i="5"/>
  <c r="S252" i="5"/>
  <c r="R252" i="5"/>
  <c r="Q252" i="5"/>
  <c r="O252" i="5"/>
  <c r="N252" i="5"/>
  <c r="M252" i="5"/>
  <c r="L252" i="5"/>
  <c r="J252" i="5"/>
  <c r="I252" i="5"/>
  <c r="H252" i="5"/>
  <c r="G252" i="5"/>
  <c r="J248" i="5"/>
  <c r="T247" i="5"/>
  <c r="S247" i="5"/>
  <c r="R247" i="5"/>
  <c r="Q247" i="5"/>
  <c r="O247" i="5"/>
  <c r="N247" i="5"/>
  <c r="M247" i="5"/>
  <c r="L247" i="5"/>
  <c r="J247" i="5"/>
  <c r="I247" i="5"/>
  <c r="H247" i="5"/>
  <c r="G247" i="5"/>
  <c r="T239" i="5"/>
  <c r="S239" i="5"/>
  <c r="R239" i="5"/>
  <c r="Q239" i="5"/>
  <c r="O239" i="5"/>
  <c r="N239" i="5"/>
  <c r="M239" i="5"/>
  <c r="L239" i="5"/>
  <c r="J239" i="5"/>
  <c r="I239" i="5"/>
  <c r="H239" i="5"/>
  <c r="G239" i="5"/>
  <c r="T233" i="5"/>
  <c r="S233" i="5"/>
  <c r="R233" i="5"/>
  <c r="Q233" i="5"/>
  <c r="O233" i="5"/>
  <c r="N233" i="5"/>
  <c r="M233" i="5"/>
  <c r="L233" i="5"/>
  <c r="J233" i="5"/>
  <c r="I233" i="5"/>
  <c r="H233" i="5"/>
  <c r="G233" i="5"/>
  <c r="T224" i="5"/>
  <c r="O224" i="5"/>
  <c r="J224" i="5"/>
  <c r="T223" i="5"/>
  <c r="S223" i="5"/>
  <c r="R223" i="5"/>
  <c r="Q223" i="5"/>
  <c r="O223" i="5"/>
  <c r="N223" i="5"/>
  <c r="M223" i="5"/>
  <c r="L223" i="5"/>
  <c r="J223" i="5"/>
  <c r="I223" i="5"/>
  <c r="H223" i="5"/>
  <c r="G223" i="5"/>
  <c r="T213" i="5"/>
  <c r="S213" i="5"/>
  <c r="R213" i="5"/>
  <c r="Q213" i="5"/>
  <c r="O213" i="5"/>
  <c r="N213" i="5"/>
  <c r="M213" i="5"/>
  <c r="L213" i="5"/>
  <c r="J213" i="5"/>
  <c r="I213" i="5"/>
  <c r="H213" i="5"/>
  <c r="G213" i="5"/>
  <c r="T211" i="5"/>
  <c r="S211" i="5"/>
  <c r="R211" i="5"/>
  <c r="Q211" i="5"/>
  <c r="O211" i="5"/>
  <c r="N211" i="5"/>
  <c r="M211" i="5"/>
  <c r="L211" i="5"/>
  <c r="J211" i="5"/>
  <c r="I211" i="5"/>
  <c r="H211" i="5"/>
  <c r="G211" i="5"/>
  <c r="J207" i="5"/>
  <c r="T206" i="5"/>
  <c r="S206" i="5"/>
  <c r="R206" i="5"/>
  <c r="Q206" i="5"/>
  <c r="O206" i="5"/>
  <c r="N206" i="5"/>
  <c r="M206" i="5"/>
  <c r="L206" i="5"/>
  <c r="J206" i="5"/>
  <c r="I206" i="5"/>
  <c r="H206" i="5"/>
  <c r="G206" i="5"/>
  <c r="T198" i="5"/>
  <c r="S198" i="5"/>
  <c r="R198" i="5"/>
  <c r="Q198" i="5"/>
  <c r="O198" i="5"/>
  <c r="N198" i="5"/>
  <c r="M198" i="5"/>
  <c r="L198" i="5"/>
  <c r="J198" i="5"/>
  <c r="I198" i="5"/>
  <c r="H198" i="5"/>
  <c r="G198" i="5"/>
  <c r="T193" i="5"/>
  <c r="O193" i="5"/>
  <c r="J193" i="5"/>
  <c r="T192" i="5"/>
  <c r="S192" i="5"/>
  <c r="R192" i="5"/>
  <c r="Q192" i="5"/>
  <c r="O192" i="5"/>
  <c r="N192" i="5"/>
  <c r="M192" i="5"/>
  <c r="L192" i="5"/>
  <c r="J192" i="5"/>
  <c r="I192" i="5"/>
  <c r="H192" i="5"/>
  <c r="G192" i="5"/>
  <c r="J184" i="5"/>
  <c r="T183" i="5"/>
  <c r="S183" i="5"/>
  <c r="R183" i="5"/>
  <c r="Q183" i="5"/>
  <c r="O183" i="5"/>
  <c r="N183" i="5"/>
  <c r="M183" i="5"/>
  <c r="L183" i="5"/>
  <c r="J183" i="5"/>
  <c r="I183" i="5"/>
  <c r="H183" i="5"/>
  <c r="G183" i="5"/>
  <c r="T173" i="5"/>
  <c r="S173" i="5"/>
  <c r="R173" i="5"/>
  <c r="Q173" i="5"/>
  <c r="O173" i="5"/>
  <c r="N173" i="5"/>
  <c r="M173" i="5"/>
  <c r="L173" i="5"/>
  <c r="J173" i="5"/>
  <c r="I173" i="5"/>
  <c r="H173" i="5"/>
  <c r="G173" i="5"/>
  <c r="T171" i="5"/>
  <c r="S171" i="5"/>
  <c r="R171" i="5"/>
  <c r="Q171" i="5"/>
  <c r="O171" i="5"/>
  <c r="N171" i="5"/>
  <c r="M171" i="5"/>
  <c r="L171" i="5"/>
  <c r="J171" i="5"/>
  <c r="I171" i="5"/>
  <c r="H171" i="5"/>
  <c r="G171" i="5"/>
  <c r="T166" i="5"/>
  <c r="S166" i="5"/>
  <c r="R166" i="5"/>
  <c r="Q166" i="5"/>
  <c r="O166" i="5"/>
  <c r="N166" i="5"/>
  <c r="M166" i="5"/>
  <c r="L166" i="5"/>
  <c r="J166" i="5"/>
  <c r="I166" i="5"/>
  <c r="H166" i="5"/>
  <c r="G166" i="5"/>
  <c r="T159" i="5"/>
  <c r="S159" i="5"/>
  <c r="R159" i="5"/>
  <c r="Q159" i="5"/>
  <c r="O159" i="5"/>
  <c r="N159" i="5"/>
  <c r="M159" i="5"/>
  <c r="L159" i="5"/>
  <c r="J159" i="5"/>
  <c r="I159" i="5"/>
  <c r="H159" i="5"/>
  <c r="G159" i="5"/>
  <c r="T153" i="5"/>
  <c r="S153" i="5"/>
  <c r="R153" i="5"/>
  <c r="Q153" i="5"/>
  <c r="O153" i="5"/>
  <c r="N153" i="5"/>
  <c r="M153" i="5"/>
  <c r="L153" i="5"/>
  <c r="J153" i="5"/>
  <c r="I153" i="5"/>
  <c r="H153" i="5"/>
  <c r="G153" i="5"/>
  <c r="T144" i="5"/>
  <c r="O144" i="5"/>
  <c r="T143" i="5"/>
  <c r="S143" i="5"/>
  <c r="R143" i="5"/>
  <c r="Q143" i="5"/>
  <c r="O143" i="5"/>
  <c r="N143" i="5"/>
  <c r="M143" i="5"/>
  <c r="L143" i="5"/>
  <c r="J143" i="5"/>
  <c r="I143" i="5"/>
  <c r="H143" i="5"/>
  <c r="G143" i="5"/>
  <c r="T134" i="5"/>
  <c r="S134" i="5"/>
  <c r="R134" i="5"/>
  <c r="Q134" i="5"/>
  <c r="O134" i="5"/>
  <c r="N134" i="5"/>
  <c r="M134" i="5"/>
  <c r="L134" i="5"/>
  <c r="J134" i="5"/>
  <c r="I134" i="5"/>
  <c r="H134" i="5"/>
  <c r="G134" i="5"/>
  <c r="T132" i="5"/>
  <c r="S132" i="5"/>
  <c r="R132" i="5"/>
  <c r="Q132" i="5"/>
  <c r="O132" i="5"/>
  <c r="N132" i="5"/>
  <c r="M132" i="5"/>
  <c r="L132" i="5"/>
  <c r="J132" i="5"/>
  <c r="I132" i="5"/>
  <c r="H132" i="5"/>
  <c r="G132" i="5"/>
  <c r="T127" i="5"/>
  <c r="S127" i="5"/>
  <c r="R127" i="5"/>
  <c r="Q127" i="5"/>
  <c r="O127" i="5"/>
  <c r="N127" i="5"/>
  <c r="M127" i="5"/>
  <c r="L127" i="5"/>
  <c r="J127" i="5"/>
  <c r="I127" i="5"/>
  <c r="H127" i="5"/>
  <c r="G127" i="5"/>
  <c r="T120" i="5"/>
  <c r="O120" i="5"/>
  <c r="J120" i="5"/>
  <c r="T119" i="5"/>
  <c r="S119" i="5"/>
  <c r="R119" i="5"/>
  <c r="Q119" i="5"/>
  <c r="O119" i="5"/>
  <c r="N119" i="5"/>
  <c r="M119" i="5"/>
  <c r="L119" i="5"/>
  <c r="J119" i="5"/>
  <c r="I119" i="5"/>
  <c r="H119" i="5"/>
  <c r="G119" i="5"/>
  <c r="T113" i="5"/>
  <c r="S113" i="5"/>
  <c r="R113" i="5"/>
  <c r="Q113" i="5"/>
  <c r="O113" i="5"/>
  <c r="N113" i="5"/>
  <c r="M113" i="5"/>
  <c r="L113" i="5"/>
  <c r="J113" i="5"/>
  <c r="I113" i="5"/>
  <c r="H113" i="5"/>
  <c r="G113" i="5"/>
  <c r="T104" i="5"/>
  <c r="O104" i="5"/>
  <c r="J104" i="5"/>
  <c r="T103" i="5"/>
  <c r="S103" i="5"/>
  <c r="R103" i="5"/>
  <c r="Q103" i="5"/>
  <c r="O103" i="5"/>
  <c r="N103" i="5"/>
  <c r="M103" i="5"/>
  <c r="L103" i="5"/>
  <c r="J103" i="5"/>
  <c r="I103" i="5"/>
  <c r="H103" i="5"/>
  <c r="G103" i="5"/>
  <c r="T93" i="5"/>
  <c r="S93" i="5"/>
  <c r="R93" i="5"/>
  <c r="Q93" i="5"/>
  <c r="O93" i="5"/>
  <c r="N93" i="5"/>
  <c r="M93" i="5"/>
  <c r="L93" i="5"/>
  <c r="J93" i="5"/>
  <c r="I93" i="5"/>
  <c r="H93" i="5"/>
  <c r="G93" i="5"/>
  <c r="T91" i="5"/>
  <c r="S91" i="5"/>
  <c r="R91" i="5"/>
  <c r="Q91" i="5"/>
  <c r="O91" i="5"/>
  <c r="N91" i="5"/>
  <c r="M91" i="5"/>
  <c r="L91" i="5"/>
  <c r="J91" i="5"/>
  <c r="I91" i="5"/>
  <c r="H91" i="5"/>
  <c r="G91" i="5"/>
  <c r="T87" i="5"/>
  <c r="O87" i="5"/>
  <c r="J87" i="5"/>
  <c r="T86" i="5"/>
  <c r="S86" i="5"/>
  <c r="R86" i="5"/>
  <c r="Q86" i="5"/>
  <c r="O86" i="5"/>
  <c r="N86" i="5"/>
  <c r="M86" i="5"/>
  <c r="L86" i="5"/>
  <c r="J86" i="5"/>
  <c r="I86" i="5"/>
  <c r="H86" i="5"/>
  <c r="G86" i="5"/>
  <c r="J80" i="5"/>
  <c r="T79" i="5"/>
  <c r="S79" i="5"/>
  <c r="R79" i="5"/>
  <c r="Q79" i="5"/>
  <c r="O79" i="5"/>
  <c r="N79" i="5"/>
  <c r="M79" i="5"/>
  <c r="L79" i="5"/>
  <c r="J79" i="5"/>
  <c r="I79" i="5"/>
  <c r="H79" i="5"/>
  <c r="G79" i="5"/>
  <c r="T73" i="5"/>
  <c r="S73" i="5"/>
  <c r="R73" i="5"/>
  <c r="Q73" i="5"/>
  <c r="O73" i="5"/>
  <c r="N73" i="5"/>
  <c r="M73" i="5"/>
  <c r="L73" i="5"/>
  <c r="J73" i="5"/>
  <c r="I73" i="5"/>
  <c r="H73" i="5"/>
  <c r="G73" i="5"/>
  <c r="T63" i="5"/>
  <c r="S63" i="5"/>
  <c r="R63" i="5"/>
  <c r="Q63" i="5"/>
  <c r="O63" i="5"/>
  <c r="N63" i="5"/>
  <c r="M63" i="5"/>
  <c r="L63" i="5"/>
  <c r="J63" i="5"/>
  <c r="I63" i="5"/>
  <c r="H63" i="5"/>
  <c r="G63" i="5"/>
  <c r="T53" i="5"/>
  <c r="S53" i="5"/>
  <c r="R53" i="5"/>
  <c r="Q53" i="5"/>
  <c r="O53" i="5"/>
  <c r="N53" i="5"/>
  <c r="M53" i="5"/>
  <c r="L53" i="5"/>
  <c r="J53" i="5"/>
  <c r="I53" i="5"/>
  <c r="H53" i="5"/>
  <c r="G53" i="5"/>
  <c r="T51" i="5"/>
  <c r="S51" i="5"/>
  <c r="R51" i="5"/>
  <c r="Q51" i="5"/>
  <c r="O51" i="5"/>
  <c r="N51" i="5"/>
  <c r="M51" i="5"/>
  <c r="L51" i="5"/>
  <c r="J51" i="5"/>
  <c r="I51" i="5"/>
  <c r="H51" i="5"/>
  <c r="G51" i="5"/>
  <c r="T46" i="5"/>
  <c r="S46" i="5"/>
  <c r="R46" i="5"/>
  <c r="Q46" i="5"/>
  <c r="O46" i="5"/>
  <c r="N46" i="5"/>
  <c r="M46" i="5"/>
  <c r="L46" i="5"/>
  <c r="J46" i="5"/>
  <c r="I46" i="5"/>
  <c r="H46" i="5"/>
  <c r="G46" i="5"/>
  <c r="T38" i="5"/>
  <c r="S38" i="5"/>
  <c r="R38" i="5"/>
  <c r="Q38" i="5"/>
  <c r="O38" i="5"/>
  <c r="N38" i="5"/>
  <c r="M38" i="5"/>
  <c r="L38" i="5"/>
  <c r="J38" i="5"/>
  <c r="I38" i="5"/>
  <c r="H38" i="5"/>
  <c r="G38" i="5"/>
  <c r="T32" i="5"/>
  <c r="S32" i="5"/>
  <c r="R32" i="5"/>
  <c r="Q32" i="5"/>
  <c r="O32" i="5"/>
  <c r="N32" i="5"/>
  <c r="M32" i="5"/>
  <c r="L32" i="5"/>
  <c r="J32" i="5"/>
  <c r="I32" i="5"/>
  <c r="H32" i="5"/>
  <c r="G32" i="5"/>
  <c r="T24" i="5"/>
  <c r="O24" i="5"/>
  <c r="J24" i="5"/>
  <c r="T23" i="5"/>
  <c r="S23" i="5"/>
  <c r="R23" i="5"/>
  <c r="Q23" i="5"/>
  <c r="O23" i="5"/>
  <c r="N23" i="5"/>
  <c r="M23" i="5"/>
  <c r="L23" i="5"/>
  <c r="J23" i="5"/>
  <c r="I23" i="5"/>
  <c r="H23" i="5"/>
  <c r="G23" i="5"/>
  <c r="Q294" i="4"/>
  <c r="P294" i="4"/>
  <c r="L294" i="4"/>
  <c r="K294" i="4"/>
  <c r="G294" i="4"/>
  <c r="F294" i="4"/>
  <c r="R293" i="4"/>
  <c r="Q293" i="4"/>
  <c r="P293" i="4"/>
  <c r="O293" i="4"/>
  <c r="M293" i="4"/>
  <c r="L293" i="4"/>
  <c r="K293" i="4"/>
  <c r="J293" i="4"/>
  <c r="H293" i="4"/>
  <c r="G293" i="4"/>
  <c r="F293" i="4"/>
  <c r="E293" i="4"/>
  <c r="Q292" i="4"/>
  <c r="P292" i="4"/>
  <c r="L292" i="4"/>
  <c r="K292" i="4"/>
  <c r="G292" i="4"/>
  <c r="F292" i="4"/>
  <c r="R291" i="4"/>
  <c r="Q291" i="4"/>
  <c r="P291" i="4"/>
  <c r="O291" i="4"/>
  <c r="M291" i="4"/>
  <c r="L291" i="4"/>
  <c r="K291" i="4"/>
  <c r="J291" i="4"/>
  <c r="H291" i="4"/>
  <c r="G291" i="4"/>
  <c r="F291" i="4"/>
  <c r="E291" i="4"/>
  <c r="R290" i="4"/>
  <c r="Q290" i="4"/>
  <c r="P290" i="4"/>
  <c r="O290" i="4"/>
  <c r="M290" i="4"/>
  <c r="L290" i="4"/>
  <c r="K290" i="4"/>
  <c r="J290" i="4"/>
  <c r="H290" i="4"/>
  <c r="G290" i="4"/>
  <c r="F290" i="4"/>
  <c r="E290" i="4"/>
  <c r="R289" i="4"/>
  <c r="M289" i="4"/>
  <c r="H289" i="4"/>
  <c r="R288" i="4"/>
  <c r="Q288" i="4"/>
  <c r="P288" i="4"/>
  <c r="O288" i="4"/>
  <c r="M288" i="4"/>
  <c r="L288" i="4"/>
  <c r="K288" i="4"/>
  <c r="J288" i="4"/>
  <c r="H288" i="4"/>
  <c r="G288" i="4"/>
  <c r="F288" i="4"/>
  <c r="E288" i="4"/>
  <c r="R282" i="4"/>
  <c r="Q282" i="4"/>
  <c r="P282" i="4"/>
  <c r="O282" i="4"/>
  <c r="M282" i="4"/>
  <c r="L282" i="4"/>
  <c r="K282" i="4"/>
  <c r="J282" i="4"/>
  <c r="H282" i="4"/>
  <c r="G282" i="4"/>
  <c r="F282" i="4"/>
  <c r="E282" i="4"/>
  <c r="M274" i="4"/>
  <c r="R273" i="4"/>
  <c r="Q273" i="4"/>
  <c r="P273" i="4"/>
  <c r="O273" i="4"/>
  <c r="M273" i="4"/>
  <c r="L273" i="4"/>
  <c r="K273" i="4"/>
  <c r="J273" i="4"/>
  <c r="H273" i="4"/>
  <c r="G273" i="4"/>
  <c r="F273" i="4"/>
  <c r="E273" i="4"/>
  <c r="R262" i="4"/>
  <c r="Q262" i="4"/>
  <c r="P262" i="4"/>
  <c r="O262" i="4"/>
  <c r="M262" i="4"/>
  <c r="L262" i="4"/>
  <c r="K262" i="4"/>
  <c r="J262" i="4"/>
  <c r="H262" i="4"/>
  <c r="G262" i="4"/>
  <c r="F262" i="4"/>
  <c r="E262" i="4"/>
  <c r="H261" i="4"/>
  <c r="R260" i="4"/>
  <c r="Q260" i="4"/>
  <c r="P260" i="4"/>
  <c r="O260" i="4"/>
  <c r="M260" i="4"/>
  <c r="L260" i="4"/>
  <c r="K260" i="4"/>
  <c r="J260" i="4"/>
  <c r="H260" i="4"/>
  <c r="G260" i="4"/>
  <c r="F260" i="4"/>
  <c r="E260" i="4"/>
  <c r="R254" i="4"/>
  <c r="Q254" i="4"/>
  <c r="P254" i="4"/>
  <c r="O254" i="4"/>
  <c r="M254" i="4"/>
  <c r="L254" i="4"/>
  <c r="K254" i="4"/>
  <c r="J254" i="4"/>
  <c r="H254" i="4"/>
  <c r="G254" i="4"/>
  <c r="F254" i="4"/>
  <c r="E254" i="4"/>
  <c r="R244" i="4"/>
  <c r="Q244" i="4"/>
  <c r="P244" i="4"/>
  <c r="O244" i="4"/>
  <c r="M244" i="4"/>
  <c r="L244" i="4"/>
  <c r="K244" i="4"/>
  <c r="J244" i="4"/>
  <c r="H244" i="4"/>
  <c r="G244" i="4"/>
  <c r="F244" i="4"/>
  <c r="E244" i="4"/>
  <c r="R233" i="4"/>
  <c r="Q233" i="4"/>
  <c r="P233" i="4"/>
  <c r="O233" i="4"/>
  <c r="M233" i="4"/>
  <c r="L233" i="4"/>
  <c r="K233" i="4"/>
  <c r="J233" i="4"/>
  <c r="H233" i="4"/>
  <c r="G233" i="4"/>
  <c r="F233" i="4"/>
  <c r="E233" i="4"/>
  <c r="M232" i="4"/>
  <c r="H232" i="4"/>
  <c r="R231" i="4"/>
  <c r="Q231" i="4"/>
  <c r="P231" i="4"/>
  <c r="O231" i="4"/>
  <c r="M231" i="4"/>
  <c r="L231" i="4"/>
  <c r="K231" i="4"/>
  <c r="J231" i="4"/>
  <c r="H231" i="4"/>
  <c r="G231" i="4"/>
  <c r="F231" i="4"/>
  <c r="E231" i="4"/>
  <c r="R225" i="4"/>
  <c r="Q225" i="4"/>
  <c r="P225" i="4"/>
  <c r="O225" i="4"/>
  <c r="M225" i="4"/>
  <c r="L225" i="4"/>
  <c r="K225" i="4"/>
  <c r="J225" i="4"/>
  <c r="H225" i="4"/>
  <c r="G225" i="4"/>
  <c r="F225" i="4"/>
  <c r="E225" i="4"/>
  <c r="R216" i="4"/>
  <c r="Q216" i="4"/>
  <c r="P216" i="4"/>
  <c r="O216" i="4"/>
  <c r="M216" i="4"/>
  <c r="L216" i="4"/>
  <c r="K216" i="4"/>
  <c r="J216" i="4"/>
  <c r="H216" i="4"/>
  <c r="G216" i="4"/>
  <c r="F216" i="4"/>
  <c r="E216" i="4"/>
  <c r="R205" i="4"/>
  <c r="Q205" i="4"/>
  <c r="P205" i="4"/>
  <c r="O205" i="4"/>
  <c r="M205" i="4"/>
  <c r="L205" i="4"/>
  <c r="K205" i="4"/>
  <c r="J205" i="4"/>
  <c r="H205" i="4"/>
  <c r="G205" i="4"/>
  <c r="F205" i="4"/>
  <c r="E205" i="4"/>
  <c r="R204" i="4"/>
  <c r="M204" i="4"/>
  <c r="H204" i="4"/>
  <c r="R203" i="4"/>
  <c r="Q203" i="4"/>
  <c r="P203" i="4"/>
  <c r="O203" i="4"/>
  <c r="M203" i="4"/>
  <c r="L203" i="4"/>
  <c r="K203" i="4"/>
  <c r="J203" i="4"/>
  <c r="H203" i="4"/>
  <c r="G203" i="4"/>
  <c r="F203" i="4"/>
  <c r="E203" i="4"/>
  <c r="H198" i="4"/>
  <c r="R197" i="4"/>
  <c r="Q197" i="4"/>
  <c r="P197" i="4"/>
  <c r="O197" i="4"/>
  <c r="M197" i="4"/>
  <c r="L197" i="4"/>
  <c r="K197" i="4"/>
  <c r="J197" i="4"/>
  <c r="H197" i="4"/>
  <c r="G197" i="4"/>
  <c r="F197" i="4"/>
  <c r="E197" i="4"/>
  <c r="R190" i="4"/>
  <c r="R189" i="4"/>
  <c r="Q189" i="4"/>
  <c r="P189" i="4"/>
  <c r="O189" i="4"/>
  <c r="M189" i="4"/>
  <c r="L189" i="4"/>
  <c r="K189" i="4"/>
  <c r="J189" i="4"/>
  <c r="H189" i="4"/>
  <c r="G189" i="4"/>
  <c r="F189" i="4"/>
  <c r="E189" i="4"/>
  <c r="R178" i="4"/>
  <c r="Q178" i="4"/>
  <c r="P178" i="4"/>
  <c r="O178" i="4"/>
  <c r="M178" i="4"/>
  <c r="L178" i="4"/>
  <c r="K178" i="4"/>
  <c r="J178" i="4"/>
  <c r="H178" i="4"/>
  <c r="G178" i="4"/>
  <c r="F178" i="4"/>
  <c r="E178" i="4"/>
  <c r="M177" i="4"/>
  <c r="H177" i="4"/>
  <c r="R176" i="4"/>
  <c r="Q176" i="4"/>
  <c r="P176" i="4"/>
  <c r="O176" i="4"/>
  <c r="M176" i="4"/>
  <c r="L176" i="4"/>
  <c r="K176" i="4"/>
  <c r="J176" i="4"/>
  <c r="H176" i="4"/>
  <c r="G176" i="4"/>
  <c r="F176" i="4"/>
  <c r="E176" i="4"/>
  <c r="R170" i="4"/>
  <c r="Q170" i="4"/>
  <c r="P170" i="4"/>
  <c r="O170" i="4"/>
  <c r="M170" i="4"/>
  <c r="L170" i="4"/>
  <c r="K170" i="4"/>
  <c r="J170" i="4"/>
  <c r="H170" i="4"/>
  <c r="G170" i="4"/>
  <c r="F170" i="4"/>
  <c r="E170" i="4"/>
  <c r="R163" i="4"/>
  <c r="H163" i="4"/>
  <c r="R162" i="4"/>
  <c r="Q162" i="4"/>
  <c r="P162" i="4"/>
  <c r="O162" i="4"/>
  <c r="M162" i="4"/>
  <c r="L162" i="4"/>
  <c r="K162" i="4"/>
  <c r="J162" i="4"/>
  <c r="H162" i="4"/>
  <c r="G162" i="4"/>
  <c r="F162" i="4"/>
  <c r="E162" i="4"/>
  <c r="Q150" i="4"/>
  <c r="P150" i="4"/>
  <c r="L150" i="4"/>
  <c r="K150" i="4"/>
  <c r="G150" i="4"/>
  <c r="F150" i="4"/>
  <c r="R149" i="4"/>
  <c r="Q149" i="4"/>
  <c r="P149" i="4"/>
  <c r="O149" i="4"/>
  <c r="M149" i="4"/>
  <c r="L149" i="4"/>
  <c r="K149" i="4"/>
  <c r="J149" i="4"/>
  <c r="H149" i="4"/>
  <c r="G149" i="4"/>
  <c r="F149" i="4"/>
  <c r="E149" i="4"/>
  <c r="R147" i="4"/>
  <c r="Q147" i="4"/>
  <c r="P147" i="4"/>
  <c r="O147" i="4"/>
  <c r="M147" i="4"/>
  <c r="L147" i="4"/>
  <c r="K147" i="4"/>
  <c r="J147" i="4"/>
  <c r="H147" i="4"/>
  <c r="G147" i="4"/>
  <c r="F147" i="4"/>
  <c r="E147" i="4"/>
  <c r="R146" i="4"/>
  <c r="M146" i="4"/>
  <c r="H146" i="4"/>
  <c r="R145" i="4"/>
  <c r="Q145" i="4"/>
  <c r="P145" i="4"/>
  <c r="O145" i="4"/>
  <c r="M145" i="4"/>
  <c r="L145" i="4"/>
  <c r="K145" i="4"/>
  <c r="J145" i="4"/>
  <c r="H145" i="4"/>
  <c r="G145" i="4"/>
  <c r="F145" i="4"/>
  <c r="E145" i="4"/>
  <c r="R139" i="4"/>
  <c r="Q139" i="4"/>
  <c r="P139" i="4"/>
  <c r="O139" i="4"/>
  <c r="M139" i="4"/>
  <c r="L139" i="4"/>
  <c r="K139" i="4"/>
  <c r="J139" i="4"/>
  <c r="H139" i="4"/>
  <c r="G139" i="4"/>
  <c r="F139" i="4"/>
  <c r="E139" i="4"/>
  <c r="R131" i="4"/>
  <c r="M131" i="4"/>
  <c r="H131" i="4"/>
  <c r="R130" i="4"/>
  <c r="Q130" i="4"/>
  <c r="P130" i="4"/>
  <c r="O130" i="4"/>
  <c r="M130" i="4"/>
  <c r="L130" i="4"/>
  <c r="K130" i="4"/>
  <c r="J130" i="4"/>
  <c r="H130" i="4"/>
  <c r="G130" i="4"/>
  <c r="F130" i="4"/>
  <c r="E130" i="4"/>
  <c r="R119" i="4"/>
  <c r="Q119" i="4"/>
  <c r="P119" i="4"/>
  <c r="O119" i="4"/>
  <c r="M119" i="4"/>
  <c r="L119" i="4"/>
  <c r="K119" i="4"/>
  <c r="J119" i="4"/>
  <c r="H119" i="4"/>
  <c r="G119" i="4"/>
  <c r="F119" i="4"/>
  <c r="E119" i="4"/>
  <c r="R118" i="4"/>
  <c r="M118" i="4"/>
  <c r="H118" i="4"/>
  <c r="R117" i="4"/>
  <c r="Q117" i="4"/>
  <c r="P117" i="4"/>
  <c r="O117" i="4"/>
  <c r="M117" i="4"/>
  <c r="L117" i="4"/>
  <c r="K117" i="4"/>
  <c r="J117" i="4"/>
  <c r="H117" i="4"/>
  <c r="G117" i="4"/>
  <c r="F117" i="4"/>
  <c r="E117" i="4"/>
  <c r="M113" i="4"/>
  <c r="H113" i="4"/>
  <c r="R112" i="4"/>
  <c r="Q112" i="4"/>
  <c r="P112" i="4"/>
  <c r="O112" i="4"/>
  <c r="M112" i="4"/>
  <c r="L112" i="4"/>
  <c r="K112" i="4"/>
  <c r="J112" i="4"/>
  <c r="H112" i="4"/>
  <c r="G112" i="4"/>
  <c r="F112" i="4"/>
  <c r="E112" i="4"/>
  <c r="R103" i="4"/>
  <c r="Q103" i="4"/>
  <c r="P103" i="4"/>
  <c r="O103" i="4"/>
  <c r="M103" i="4"/>
  <c r="L103" i="4"/>
  <c r="K103" i="4"/>
  <c r="J103" i="4"/>
  <c r="H103" i="4"/>
  <c r="G103" i="4"/>
  <c r="F103" i="4"/>
  <c r="E103" i="4"/>
  <c r="R92" i="4"/>
  <c r="Q92" i="4"/>
  <c r="P92" i="4"/>
  <c r="O92" i="4"/>
  <c r="M92" i="4"/>
  <c r="L92" i="4"/>
  <c r="K92" i="4"/>
  <c r="J92" i="4"/>
  <c r="H92" i="4"/>
  <c r="G92" i="4"/>
  <c r="F92" i="4"/>
  <c r="E92" i="4"/>
  <c r="R90" i="4"/>
  <c r="Q90" i="4"/>
  <c r="P90" i="4"/>
  <c r="O90" i="4"/>
  <c r="M90" i="4"/>
  <c r="L90" i="4"/>
  <c r="K90" i="4"/>
  <c r="J90" i="4"/>
  <c r="H90" i="4"/>
  <c r="G90" i="4"/>
  <c r="F90" i="4"/>
  <c r="E90" i="4"/>
  <c r="H85" i="4"/>
  <c r="R84" i="4"/>
  <c r="Q84" i="4"/>
  <c r="P84" i="4"/>
  <c r="O84" i="4"/>
  <c r="M84" i="4"/>
  <c r="L84" i="4"/>
  <c r="K84" i="4"/>
  <c r="J84" i="4"/>
  <c r="H84" i="4"/>
  <c r="G84" i="4"/>
  <c r="F84" i="4"/>
  <c r="E84" i="4"/>
  <c r="R77" i="4"/>
  <c r="M77" i="4"/>
  <c r="R76" i="4"/>
  <c r="Q76" i="4"/>
  <c r="P76" i="4"/>
  <c r="O76" i="4"/>
  <c r="M76" i="4"/>
  <c r="L76" i="4"/>
  <c r="K76" i="4"/>
  <c r="J76" i="4"/>
  <c r="H76" i="4"/>
  <c r="G76" i="4"/>
  <c r="F76" i="4"/>
  <c r="E76" i="4"/>
  <c r="R65" i="4"/>
  <c r="Q65" i="4"/>
  <c r="P65" i="4"/>
  <c r="O65" i="4"/>
  <c r="M65" i="4"/>
  <c r="L65" i="4"/>
  <c r="K65" i="4"/>
  <c r="J65" i="4"/>
  <c r="H65" i="4"/>
  <c r="G65" i="4"/>
  <c r="F65" i="4"/>
  <c r="E65" i="4"/>
  <c r="R64" i="4"/>
  <c r="M64" i="4"/>
  <c r="H64" i="4"/>
  <c r="R63" i="4"/>
  <c r="Q63" i="4"/>
  <c r="P63" i="4"/>
  <c r="O63" i="4"/>
  <c r="M63" i="4"/>
  <c r="L63" i="4"/>
  <c r="K63" i="4"/>
  <c r="J63" i="4"/>
  <c r="H63" i="4"/>
  <c r="G63" i="4"/>
  <c r="F63" i="4"/>
  <c r="E63" i="4"/>
  <c r="R58" i="4"/>
  <c r="Q58" i="4"/>
  <c r="P58" i="4"/>
  <c r="O58" i="4"/>
  <c r="M58" i="4"/>
  <c r="L58" i="4"/>
  <c r="K58" i="4"/>
  <c r="J58" i="4"/>
  <c r="H58" i="4"/>
  <c r="G58" i="4"/>
  <c r="F58" i="4"/>
  <c r="E58" i="4"/>
  <c r="R49" i="4"/>
  <c r="Q49" i="4"/>
  <c r="P49" i="4"/>
  <c r="O49" i="4"/>
  <c r="M49" i="4"/>
  <c r="L49" i="4"/>
  <c r="K49" i="4"/>
  <c r="J49" i="4"/>
  <c r="H49" i="4"/>
  <c r="G49" i="4"/>
  <c r="F49" i="4"/>
  <c r="E49" i="4"/>
  <c r="R38" i="4"/>
  <c r="Q38" i="4"/>
  <c r="P38" i="4"/>
  <c r="O38" i="4"/>
  <c r="M38" i="4"/>
  <c r="L38" i="4"/>
  <c r="K38" i="4"/>
  <c r="J38" i="4"/>
  <c r="H38" i="4"/>
  <c r="G38" i="4"/>
  <c r="F38" i="4"/>
  <c r="E38" i="4"/>
  <c r="R36" i="4"/>
  <c r="Q36" i="4"/>
  <c r="P36" i="4"/>
  <c r="O36" i="4"/>
  <c r="M36" i="4"/>
  <c r="L36" i="4"/>
  <c r="K36" i="4"/>
  <c r="J36" i="4"/>
  <c r="H36" i="4"/>
  <c r="G36" i="4"/>
  <c r="F36" i="4"/>
  <c r="E36" i="4"/>
  <c r="R30" i="4"/>
  <c r="Q30" i="4"/>
  <c r="P30" i="4"/>
  <c r="O30" i="4"/>
  <c r="M30" i="4"/>
  <c r="L30" i="4"/>
  <c r="K30" i="4"/>
  <c r="J30" i="4"/>
  <c r="H30" i="4"/>
  <c r="G30" i="4"/>
  <c r="F30" i="4"/>
  <c r="E30" i="4"/>
  <c r="R23" i="4"/>
  <c r="M23" i="4"/>
  <c r="R22" i="4"/>
  <c r="Q22" i="4"/>
  <c r="P22" i="4"/>
  <c r="O22" i="4"/>
  <c r="M22" i="4"/>
  <c r="L22" i="4"/>
  <c r="K22" i="4"/>
  <c r="J22" i="4"/>
  <c r="H22" i="4"/>
  <c r="G22" i="4"/>
  <c r="F22" i="4"/>
  <c r="E22" i="4"/>
</calcChain>
</file>

<file path=xl/sharedStrings.xml><?xml version="1.0" encoding="utf-8"?>
<sst xmlns="http://schemas.openxmlformats.org/spreadsheetml/2006/main" count="2304" uniqueCount="236">
  <si>
    <t>УТВЕРЖДАЮ</t>
  </si>
  <si>
    <t>Директор</t>
  </si>
  <si>
    <t>КУП "Могилёвский учобщепит"</t>
  </si>
  <si>
    <t xml:space="preserve">                                     С.Л.Карпечина</t>
  </si>
  <si>
    <t>ПРИМЕРНЫЕ</t>
  </si>
  <si>
    <t xml:space="preserve">          двухнедельные рационы питания </t>
  </si>
  <si>
    <t xml:space="preserve">для учащихся 1-11 классов </t>
  </si>
  <si>
    <t>на 2026-2027 учебного года</t>
  </si>
  <si>
    <t>1,3 неделя месяца</t>
  </si>
  <si>
    <t>ПОНЕДЕЛЬНИК</t>
  </si>
  <si>
    <t>ЗАВТРАК</t>
  </si>
  <si>
    <t>6-11 лет ( 1-5 классы)</t>
  </si>
  <si>
    <t>11-14 лет ( 6-8 классы)</t>
  </si>
  <si>
    <t>14-18 лет ( 9-11 классы)</t>
  </si>
  <si>
    <t>выход, г</t>
  </si>
  <si>
    <t>Б</t>
  </si>
  <si>
    <t>Ж</t>
  </si>
  <si>
    <t>У</t>
  </si>
  <si>
    <t>ккал</t>
  </si>
  <si>
    <t>Сыр порциями</t>
  </si>
  <si>
    <t>Колбасные изделия отварные</t>
  </si>
  <si>
    <t>Макаронные изделия отварные</t>
  </si>
  <si>
    <t>Чай с лимоном</t>
  </si>
  <si>
    <t>200/7</t>
  </si>
  <si>
    <t>Хлеб пшеничный</t>
  </si>
  <si>
    <t>ОБЕД</t>
  </si>
  <si>
    <t>Овощи порциями (помидор свежий)</t>
  </si>
  <si>
    <t>Щи из св. капусты со сметаной</t>
  </si>
  <si>
    <t>200/10</t>
  </si>
  <si>
    <t>Бабка картоф "Новая" со свин и смет</t>
  </si>
  <si>
    <t>150/10</t>
  </si>
  <si>
    <t>170/10</t>
  </si>
  <si>
    <t>180/10</t>
  </si>
  <si>
    <t>Сок яблочно-грушевый</t>
  </si>
  <si>
    <t>Хлеб ржаной</t>
  </si>
  <si>
    <t>ПОЛДНИК</t>
  </si>
  <si>
    <t>Сдоба "Маковка люкс"/Сандвич песочный</t>
  </si>
  <si>
    <t>Кефир</t>
  </si>
  <si>
    <t>Фрукты (яблоко)</t>
  </si>
  <si>
    <t>ИТОГО за день</t>
  </si>
  <si>
    <t>ВТОРНИК</t>
  </si>
  <si>
    <t>Масло порциями</t>
  </si>
  <si>
    <t>Биточек " Богатырь "</t>
  </si>
  <si>
    <t>Картофель тушеный</t>
  </si>
  <si>
    <t>Какао с молоком</t>
  </si>
  <si>
    <t>ОБЕД   ( День Белоруской кухни)</t>
  </si>
  <si>
    <t>Салат "Пралеска"</t>
  </si>
  <si>
    <t>Суп картофельный с крупой</t>
  </si>
  <si>
    <t>Крокет "Полезный" (с творогом)</t>
  </si>
  <si>
    <t>Каша рисовая вязкая</t>
  </si>
  <si>
    <t>Сок виноградный</t>
  </si>
  <si>
    <t>Шарлотка с яблоками "Цудоуная"</t>
  </si>
  <si>
    <t>Молоко</t>
  </si>
  <si>
    <t>СРЕДА</t>
  </si>
  <si>
    <t>Овощи порциями (кукуруза конс)</t>
  </si>
  <si>
    <t>Рыбные палочки</t>
  </si>
  <si>
    <t>Пюре картофельное</t>
  </si>
  <si>
    <t>Чай с мятой</t>
  </si>
  <si>
    <t>Овощи порциями (огурец свежий)</t>
  </si>
  <si>
    <t>Рассольник "Ленинградский" со сметаной</t>
  </si>
  <si>
    <t>Пельмени отварные со сметаной</t>
  </si>
  <si>
    <t>Напиток "Дюшес"</t>
  </si>
  <si>
    <t>Расстегаи "Смачные"</t>
  </si>
  <si>
    <t>ЧЕТВЕРГ</t>
  </si>
  <si>
    <t>Омлет с сыром</t>
  </si>
  <si>
    <t>Чай с сахаром</t>
  </si>
  <si>
    <t>Фрукты (груши)</t>
  </si>
  <si>
    <t>Салат из свежих помидор</t>
  </si>
  <si>
    <t>Суп картофельный сырный</t>
  </si>
  <si>
    <t>Поджарка из свинины</t>
  </si>
  <si>
    <t>40/15</t>
  </si>
  <si>
    <t>60/15</t>
  </si>
  <si>
    <t>Каша гречневая вязкая</t>
  </si>
  <si>
    <t>Сок яблочный</t>
  </si>
  <si>
    <t>Оладьи с творогом и сметаной</t>
  </si>
  <si>
    <t>50/10</t>
  </si>
  <si>
    <t>100/10</t>
  </si>
  <si>
    <t>Кофейный напиток с молоком</t>
  </si>
  <si>
    <t>ПЯТНИЦА</t>
  </si>
  <si>
    <t>Наггетсы "Куриные хрустики"</t>
  </si>
  <si>
    <t>Картофель отварной</t>
  </si>
  <si>
    <t>Овощи порциями (горошек конс)</t>
  </si>
  <si>
    <t>Борщ с капустой и картоф со смет</t>
  </si>
  <si>
    <t>Цепеллины "Ленивые"</t>
  </si>
  <si>
    <t>Сок яблочно-виноградный</t>
  </si>
  <si>
    <t>Кондитерское изделие (зефир)</t>
  </si>
  <si>
    <t>ИТОГО за 5 дней</t>
  </si>
  <si>
    <t>2,4 неделя месяца</t>
  </si>
  <si>
    <t>Биточек куриный с сыром</t>
  </si>
  <si>
    <t>Суп картофельный с бобовыми</t>
  </si>
  <si>
    <t xml:space="preserve">Плов с мясом </t>
  </si>
  <si>
    <t>50/100</t>
  </si>
  <si>
    <t>55/120</t>
  </si>
  <si>
    <t>60/140</t>
  </si>
  <si>
    <t>Компот из сухофруктов "Школьный"</t>
  </si>
  <si>
    <t>Кондитерское изделие (мармелад)</t>
  </si>
  <si>
    <t>Котлетки "Банзай</t>
  </si>
  <si>
    <t>Салат из белокочанной капусты с маслом растит.</t>
  </si>
  <si>
    <t>Суп картофельный "Как дома"</t>
  </si>
  <si>
    <t>Рагу "Домашнее"</t>
  </si>
  <si>
    <t>50/130</t>
  </si>
  <si>
    <t>Блинчик с творогом со сметаной</t>
  </si>
  <si>
    <t>58/10</t>
  </si>
  <si>
    <t>Яйцо вареное</t>
  </si>
  <si>
    <t>Каша пшенная молочная вязкая</t>
  </si>
  <si>
    <t>ОБЕД (День белоруской кухни)</t>
  </si>
  <si>
    <t>Поливка "Белорусочка"</t>
  </si>
  <si>
    <t>Шницель "Лянок"</t>
  </si>
  <si>
    <t>Компот из яблок</t>
  </si>
  <si>
    <t>Сырники из творога со сметаной</t>
  </si>
  <si>
    <t>Овощи порциями (горошек консервир)</t>
  </si>
  <si>
    <t>Наггетсы рыбные</t>
  </si>
  <si>
    <t>Салат "Трио"</t>
  </si>
  <si>
    <t>Борщ с капустой и картофелем со сметаной</t>
  </si>
  <si>
    <t xml:space="preserve">Колбаски Сливочные </t>
  </si>
  <si>
    <t>Колбаски "Банзай" (п/ф рубл. в оболочке из м ц/б)</t>
  </si>
  <si>
    <t>Сок грушевый</t>
  </si>
  <si>
    <t>Печенье штучное/сандвич песочный</t>
  </si>
  <si>
    <t>Овощи порциями (кукуруза консерв)</t>
  </si>
  <si>
    <t>Котлета "Секрет"</t>
  </si>
  <si>
    <t>Биточек "Воздушный"</t>
  </si>
  <si>
    <t>Напиток "Фантастик"</t>
  </si>
  <si>
    <t xml:space="preserve">Хлеб ржаной </t>
  </si>
  <si>
    <t>Колбасные изделия, запечен в тесте</t>
  </si>
  <si>
    <t>ИТОГО за 10 дней</t>
  </si>
  <si>
    <r>
      <rPr>
        <b/>
        <sz val="12"/>
        <rFont val="Times New Roman"/>
        <charset val="204"/>
      </rPr>
      <t xml:space="preserve">ПРИМЕРНЫЕ*   </t>
    </r>
    <r>
      <rPr>
        <sz val="12"/>
        <rFont val="Times New Roman"/>
        <charset val="204"/>
      </rPr>
      <t xml:space="preserve">двухнедельные рационы питания для учащихся в УО "Могилевская </t>
    </r>
  </si>
  <si>
    <t>государственная санаторная школа-интернат, для детей больных сколиозом"</t>
  </si>
  <si>
    <t>на 2026-2027 уч.г</t>
  </si>
  <si>
    <t xml:space="preserve">Завтрак </t>
  </si>
  <si>
    <t>6-10 лет</t>
  </si>
  <si>
    <t>11-13 лет</t>
  </si>
  <si>
    <t>14-18 лет</t>
  </si>
  <si>
    <t>выход</t>
  </si>
  <si>
    <t>Ккал</t>
  </si>
  <si>
    <t>Масло сливочное порциями</t>
  </si>
  <si>
    <t>Колбасные изделия отв (сосиска, колбаса)</t>
  </si>
  <si>
    <t>Каша пшенная молочная</t>
  </si>
  <si>
    <t>Обед</t>
  </si>
  <si>
    <t>Салат из свеклы с м.р.</t>
  </si>
  <si>
    <t>Плов с птицей</t>
  </si>
  <si>
    <t>Полдник</t>
  </si>
  <si>
    <t>Фрукты яблоко</t>
  </si>
  <si>
    <t>Коржик молочный</t>
  </si>
  <si>
    <t xml:space="preserve">Напиток из плодов шиповника </t>
  </si>
  <si>
    <t>Ужин 1</t>
  </si>
  <si>
    <t>Салат из св. помимдор</t>
  </si>
  <si>
    <t xml:space="preserve">Тефтели запеченые Легкие </t>
  </si>
  <si>
    <t>Ужин 2</t>
  </si>
  <si>
    <t>Кисломолочный продукт (кефир)</t>
  </si>
  <si>
    <t>итого за день</t>
  </si>
  <si>
    <t>Овощи порциями (огурец )</t>
  </si>
  <si>
    <t>Митболы (свинина)</t>
  </si>
  <si>
    <t>Салат "Озорник"</t>
  </si>
  <si>
    <t>Суп молочный с крупой (рисовой)</t>
  </si>
  <si>
    <t xml:space="preserve">Компот из плодов сушеных </t>
  </si>
  <si>
    <t>Фрукты груши</t>
  </si>
  <si>
    <t>Напиток "Лимонный"</t>
  </si>
  <si>
    <t>Молочный  продукт (молоко)</t>
  </si>
  <si>
    <t>Мясные гнезда Новые (свинина)</t>
  </si>
  <si>
    <t>Салат "Витаминный"</t>
  </si>
  <si>
    <t>Щи домашние со сметаной</t>
  </si>
  <si>
    <t>250/10</t>
  </si>
  <si>
    <t>Колбаски "Новые"</t>
  </si>
  <si>
    <t>Печенье штучное</t>
  </si>
  <si>
    <t>Компот из свежих плодов</t>
  </si>
  <si>
    <t>Томат свежий</t>
  </si>
  <si>
    <t>Биточки "Улыбка"</t>
  </si>
  <si>
    <t xml:space="preserve">Сыр порциями </t>
  </si>
  <si>
    <t>Омлет с мясными продуктами (колбасные изделия)</t>
  </si>
  <si>
    <t xml:space="preserve"> Чай с мятой/Чай с сахаром</t>
  </si>
  <si>
    <t>Салат "Вяселка"</t>
  </si>
  <si>
    <t>Суп картофельный "Домашний"</t>
  </si>
  <si>
    <t>Кондитерские изделия пастила</t>
  </si>
  <si>
    <t>Овощи порциями (огурец)</t>
  </si>
  <si>
    <t>Голубцы "Любительские"</t>
  </si>
  <si>
    <t>115/50</t>
  </si>
  <si>
    <t>150/50</t>
  </si>
  <si>
    <t xml:space="preserve">Поджарка </t>
  </si>
  <si>
    <t>Салат "Бодрость"</t>
  </si>
  <si>
    <t>Рассольник "Ленинградский" со смет</t>
  </si>
  <si>
    <t>Оладьи картофельные фаршированные мясом со сметаной</t>
  </si>
  <si>
    <t>150/15</t>
  </si>
  <si>
    <t>200/20</t>
  </si>
  <si>
    <t>Запеканка из творога "Новая" со сметаной</t>
  </si>
  <si>
    <t xml:space="preserve">Колбаски мясные с сыром </t>
  </si>
  <si>
    <t>Рагу овощное</t>
  </si>
  <si>
    <t>СУББОТА</t>
  </si>
  <si>
    <t>Колбаски "Банзай"</t>
  </si>
  <si>
    <t xml:space="preserve">Пюре картофельное </t>
  </si>
  <si>
    <t>Салат " Вяселка"</t>
  </si>
  <si>
    <t>Суп овощной</t>
  </si>
  <si>
    <t>Котлета рыбная "Фантазия"</t>
  </si>
  <si>
    <t>Манник со сметаной</t>
  </si>
  <si>
    <t>Лимонад по-домашнему</t>
  </si>
  <si>
    <t xml:space="preserve">Салат из св. огурцов </t>
  </si>
  <si>
    <t xml:space="preserve">Печень жареная </t>
  </si>
  <si>
    <t>ВОСКРЕСЕНЬЕ</t>
  </si>
  <si>
    <t xml:space="preserve">Гуляш </t>
  </si>
  <si>
    <t>50/45</t>
  </si>
  <si>
    <t>Салат "Солнышко"</t>
  </si>
  <si>
    <t>Борщ с картофелем со сметаной</t>
  </si>
  <si>
    <t>Бабка картофельная со свининой и сметан</t>
  </si>
  <si>
    <t>Салат "Фитнес"</t>
  </si>
  <si>
    <t>Гнезда рыбные "Новые"</t>
  </si>
  <si>
    <t>Чай с молоком</t>
  </si>
  <si>
    <t>итого за 7 дней</t>
  </si>
  <si>
    <t xml:space="preserve">Пельмени отварные со сметаной </t>
  </si>
  <si>
    <t>150/20</t>
  </si>
  <si>
    <t xml:space="preserve">Томат свежий </t>
  </si>
  <si>
    <t>Биточек "Богатырь"</t>
  </si>
  <si>
    <t>Шницель по-домашнему</t>
  </si>
  <si>
    <t>Чай с мёдом</t>
  </si>
  <si>
    <t>Суп молочный с макаронными изделиями</t>
  </si>
  <si>
    <t>Биточки куриные с сыром</t>
  </si>
  <si>
    <t>Тефтели запеченые Легкие</t>
  </si>
  <si>
    <t>Напиток из плодов шиповника (с мёдом)</t>
  </si>
  <si>
    <t>Мясные гнезда "Новые" свинина</t>
  </si>
  <si>
    <t>Чай с имбирем/Чай с мятой</t>
  </si>
  <si>
    <t xml:space="preserve">Салат из св. помидор </t>
  </si>
  <si>
    <t>Котлета "Мираж"</t>
  </si>
  <si>
    <t>Салат "Вкусный"</t>
  </si>
  <si>
    <t>Мититеи Славянские</t>
  </si>
  <si>
    <t xml:space="preserve">Творожно-фруктовая запеканка со сметаной </t>
  </si>
  <si>
    <t>120/10</t>
  </si>
  <si>
    <t xml:space="preserve">Компот из св. плодов </t>
  </si>
  <si>
    <t>Каша рисовая вязкая на молоке</t>
  </si>
  <si>
    <t xml:space="preserve">Огурец свежий </t>
  </si>
  <si>
    <t>Чай с имбирем</t>
  </si>
  <si>
    <t>Рассольник "Школьный" со смет</t>
  </si>
  <si>
    <t>Каша перловая вязкая</t>
  </si>
  <si>
    <t>Капуста тушеная</t>
  </si>
  <si>
    <t>Всего за 14 дней:</t>
  </si>
  <si>
    <t xml:space="preserve">Санитарно-гигиеническая оценка примерного меню </t>
  </si>
  <si>
    <t xml:space="preserve">проведена УЗ "Могилевский зональный центр </t>
  </si>
  <si>
    <t xml:space="preserve">гигиены и эпидемиологии" </t>
  </si>
  <si>
    <t>№ 06-3/8993 от 17.08.2026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</si>
</sst>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8" formatCode="0.0"/>
    <numFmt numFmtId="169" formatCode="0.0%"/>
  </numFmts>
  <fonts count="19">
    <font>
      <sz val="11"/>
      <color theme="1"/>
      <name val="Calibri"/>
      <charset val="134"/>
      <scheme val="minor"/>
    </font>
    <font>
      <sz val="10"/>
      <name val="Times New Roman"/>
      <charset val="204"/>
    </font>
    <font>
      <sz val="9"/>
      <name val="Times New Roman"/>
      <charset val="204"/>
    </font>
    <font>
      <sz val="8"/>
      <name val="Times New Roman"/>
      <charset val="204"/>
    </font>
    <font>
      <b/>
      <sz val="10"/>
      <name val="Times New Roman"/>
      <charset val="204"/>
    </font>
    <font>
      <b/>
      <sz val="9"/>
      <name val="Times New Roman"/>
      <charset val="204"/>
    </font>
    <font>
      <u/>
      <sz val="10"/>
      <name val="Times New Roman"/>
      <charset val="204"/>
    </font>
    <font>
      <b/>
      <sz val="12"/>
      <name val="Times New Roman"/>
      <charset val="204"/>
    </font>
    <font>
      <sz val="12"/>
      <name val="Times New Roman"/>
      <charset val="204"/>
    </font>
    <font>
      <b/>
      <sz val="11"/>
      <name val="Times New Roman"/>
      <charset val="204"/>
    </font>
    <font>
      <b/>
      <u/>
      <sz val="9"/>
      <name val="Times New Roman"/>
      <charset val="204"/>
    </font>
    <font>
      <b/>
      <i/>
      <sz val="8"/>
      <name val="Times New Roman"/>
      <charset val="204"/>
    </font>
    <font>
      <i/>
      <sz val="8"/>
      <name val="Times New Roman"/>
      <charset val="204"/>
    </font>
    <font>
      <b/>
      <sz val="8"/>
      <name val="Times New Roman"/>
      <charset val="204"/>
    </font>
    <font>
      <sz val="9"/>
      <color theme="1"/>
      <name val="Times New Roman"/>
      <charset val="204"/>
    </font>
    <font>
      <sz val="11"/>
      <color theme="1"/>
      <name val="Times New Roman"/>
      <charset val="204"/>
    </font>
    <font>
      <sz val="7"/>
      <name val="Times New Roman"/>
      <charset val="204"/>
    </font>
    <font>
      <sz val="11"/>
      <name val="Times New Roman"/>
      <charset val="204"/>
    </font>
    <font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8" fillId="0" borderId="0"/>
  </cellStyleXfs>
  <cellXfs count="292">
    <xf numFmtId="0" fontId="0" fillId="0" borderId="0" xfId="0"/>
    <xf numFmtId="0" fontId="1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11" fillId="0" borderId="10" xfId="0" applyFont="1" applyBorder="1" applyAlignment="1">
      <alignment horizontal="center" vertical="center"/>
    </xf>
    <xf numFmtId="0" fontId="12" fillId="0" borderId="10" xfId="0" applyFont="1" applyBorder="1" applyAlignment="1">
      <alignment horizontal="right"/>
    </xf>
    <xf numFmtId="0" fontId="12" fillId="0" borderId="10" xfId="0" applyFont="1" applyBorder="1" applyAlignment="1">
      <alignment horizontal="right" vertical="center"/>
    </xf>
    <xf numFmtId="0" fontId="13" fillId="0" borderId="11" xfId="0" applyFont="1" applyFill="1" applyBorder="1" applyAlignment="1">
      <alignment horizontal="center" vertical="center"/>
    </xf>
    <xf numFmtId="168" fontId="3" fillId="0" borderId="3" xfId="0" applyNumberFormat="1" applyFont="1" applyFill="1" applyBorder="1" applyAlignment="1">
      <alignment vertical="center"/>
    </xf>
    <xf numFmtId="168" fontId="3" fillId="0" borderId="11" xfId="0" applyNumberFormat="1" applyFont="1" applyFill="1" applyBorder="1" applyAlignment="1">
      <alignment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168" fontId="3" fillId="0" borderId="14" xfId="0" applyNumberFormat="1" applyFont="1" applyFill="1" applyBorder="1" applyAlignment="1">
      <alignment vertical="center"/>
    </xf>
    <xf numFmtId="168" fontId="3" fillId="0" borderId="0" xfId="0" applyNumberFormat="1" applyFont="1" applyFill="1" applyBorder="1" applyAlignment="1">
      <alignment vertical="center"/>
    </xf>
    <xf numFmtId="0" fontId="13" fillId="0" borderId="1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13" fillId="0" borderId="0" xfId="1" applyFont="1" applyFill="1" applyBorder="1" applyAlignment="1">
      <alignment horizontal="center" vertical="center"/>
    </xf>
    <xf numFmtId="168" fontId="3" fillId="0" borderId="14" xfId="1" applyNumberFormat="1" applyFont="1" applyFill="1" applyBorder="1" applyAlignment="1">
      <alignment vertical="center"/>
    </xf>
    <xf numFmtId="168" fontId="3" fillId="0" borderId="0" xfId="1" applyNumberFormat="1" applyFont="1" applyFill="1" applyBorder="1" applyAlignment="1">
      <alignment vertical="center"/>
    </xf>
    <xf numFmtId="168" fontId="3" fillId="0" borderId="13" xfId="1" applyNumberFormat="1" applyFont="1" applyFill="1" applyBorder="1" applyAlignment="1">
      <alignment vertical="center"/>
    </xf>
    <xf numFmtId="0" fontId="13" fillId="0" borderId="15" xfId="0" applyFont="1" applyFill="1" applyBorder="1" applyAlignment="1">
      <alignment horizontal="center" vertical="center"/>
    </xf>
    <xf numFmtId="168" fontId="3" fillId="0" borderId="1" xfId="0" applyNumberFormat="1" applyFont="1" applyFill="1" applyBorder="1" applyAlignment="1">
      <alignment vertical="center"/>
    </xf>
    <xf numFmtId="168" fontId="3" fillId="0" borderId="15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Alignment="1">
      <alignment horizontal="center" vertical="center"/>
    </xf>
    <xf numFmtId="168" fontId="3" fillId="0" borderId="0" xfId="0" applyNumberFormat="1" applyFont="1" applyFill="1"/>
    <xf numFmtId="168" fontId="3" fillId="0" borderId="0" xfId="0" applyNumberFormat="1" applyFont="1" applyFill="1" applyAlignment="1">
      <alignment horizontal="center" vertical="center"/>
    </xf>
    <xf numFmtId="0" fontId="3" fillId="0" borderId="0" xfId="0" applyFont="1" applyFill="1"/>
    <xf numFmtId="9" fontId="3" fillId="0" borderId="0" xfId="0" applyNumberFormat="1" applyFont="1" applyFill="1" applyAlignment="1"/>
    <xf numFmtId="169" fontId="3" fillId="0" borderId="0" xfId="0" applyNumberFormat="1" applyFont="1" applyFill="1"/>
    <xf numFmtId="0" fontId="11" fillId="0" borderId="10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right"/>
    </xf>
    <xf numFmtId="0" fontId="11" fillId="0" borderId="10" xfId="0" applyFont="1" applyFill="1" applyBorder="1"/>
    <xf numFmtId="0" fontId="12" fillId="0" borderId="10" xfId="0" applyFont="1" applyFill="1" applyBorder="1" applyAlignment="1">
      <alignment horizontal="right" vertical="center"/>
    </xf>
    <xf numFmtId="0" fontId="13" fillId="0" borderId="3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168" fontId="3" fillId="0" borderId="2" xfId="0" applyNumberFormat="1" applyFont="1" applyFill="1" applyBorder="1" applyAlignment="1">
      <alignment vertical="center"/>
    </xf>
    <xf numFmtId="168" fontId="3" fillId="0" borderId="12" xfId="0" applyNumberFormat="1" applyFont="1" applyFill="1" applyBorder="1" applyAlignment="1">
      <alignment vertical="center"/>
    </xf>
    <xf numFmtId="168" fontId="3" fillId="0" borderId="8" xfId="0" applyNumberFormat="1" applyFont="1" applyFill="1" applyBorder="1" applyAlignment="1">
      <alignment vertical="center"/>
    </xf>
    <xf numFmtId="169" fontId="3" fillId="0" borderId="0" xfId="0" applyNumberFormat="1" applyFont="1" applyFill="1" applyAlignment="1"/>
    <xf numFmtId="169" fontId="3" fillId="0" borderId="0" xfId="0" applyNumberFormat="1" applyFont="1" applyFill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168" fontId="13" fillId="0" borderId="10" xfId="0" applyNumberFormat="1" applyFont="1" applyFill="1" applyBorder="1" applyAlignment="1">
      <alignment vertical="center"/>
    </xf>
    <xf numFmtId="168" fontId="3" fillId="0" borderId="0" xfId="0" applyNumberFormat="1" applyFont="1" applyFill="1" applyBorder="1"/>
    <xf numFmtId="0" fontId="5" fillId="0" borderId="0" xfId="0" applyFont="1" applyFill="1"/>
    <xf numFmtId="0" fontId="9" fillId="0" borderId="0" xfId="0" applyFont="1" applyFill="1"/>
    <xf numFmtId="0" fontId="1" fillId="0" borderId="0" xfId="0" applyFont="1" applyFill="1"/>
    <xf numFmtId="0" fontId="3" fillId="0" borderId="0" xfId="0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right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168" fontId="3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169" fontId="3" fillId="0" borderId="0" xfId="0" applyNumberFormat="1" applyFont="1" applyFill="1" applyAlignment="1">
      <alignment vertical="center"/>
    </xf>
    <xf numFmtId="0" fontId="11" fillId="0" borderId="10" xfId="0" applyFont="1" applyFill="1" applyBorder="1" applyAlignment="1">
      <alignment vertical="center"/>
    </xf>
    <xf numFmtId="168" fontId="13" fillId="0" borderId="0" xfId="0" applyNumberFormat="1" applyFont="1" applyFill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0" fontId="5" fillId="0" borderId="14" xfId="1" applyFont="1" applyFill="1" applyBorder="1" applyAlignment="1">
      <alignment horizontal="center" vertical="center"/>
    </xf>
    <xf numFmtId="168" fontId="3" fillId="0" borderId="12" xfId="1" applyNumberFormat="1" applyFont="1" applyFill="1" applyBorder="1" applyAlignment="1">
      <alignment vertical="center"/>
    </xf>
    <xf numFmtId="168" fontId="13" fillId="0" borderId="0" xfId="0" applyNumberFormat="1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/>
    <xf numFmtId="168" fontId="13" fillId="0" borderId="0" xfId="0" applyNumberFormat="1" applyFont="1" applyFill="1"/>
    <xf numFmtId="168" fontId="13" fillId="0" borderId="10" xfId="0" applyNumberFormat="1" applyFont="1" applyFill="1" applyBorder="1"/>
    <xf numFmtId="0" fontId="3" fillId="0" borderId="0" xfId="0" applyFont="1" applyFill="1" applyBorder="1"/>
    <xf numFmtId="10" fontId="3" fillId="0" borderId="0" xfId="0" applyNumberFormat="1" applyFont="1" applyFill="1" applyBorder="1"/>
    <xf numFmtId="169" fontId="3" fillId="0" borderId="0" xfId="0" applyNumberFormat="1" applyFont="1" applyFill="1" applyBorder="1"/>
    <xf numFmtId="168" fontId="3" fillId="0" borderId="13" xfId="0" applyNumberFormat="1" applyFont="1" applyFill="1" applyBorder="1" applyAlignment="1">
      <alignment vertical="center"/>
    </xf>
    <xf numFmtId="168" fontId="3" fillId="0" borderId="4" xfId="0" applyNumberFormat="1" applyFont="1" applyFill="1" applyBorder="1" applyAlignment="1">
      <alignment vertical="center"/>
    </xf>
    <xf numFmtId="0" fontId="13" fillId="0" borderId="12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168" fontId="3" fillId="0" borderId="9" xfId="0" applyNumberFormat="1" applyFont="1" applyFill="1" applyBorder="1" applyAlignment="1">
      <alignment vertical="center"/>
    </xf>
    <xf numFmtId="0" fontId="11" fillId="0" borderId="10" xfId="0" applyFont="1" applyFill="1" applyBorder="1" applyAlignment="1">
      <alignment horizontal="right" vertical="center"/>
    </xf>
    <xf numFmtId="1" fontId="3" fillId="0" borderId="0" xfId="0" applyNumberFormat="1" applyFont="1" applyFill="1" applyBorder="1"/>
    <xf numFmtId="0" fontId="3" fillId="0" borderId="3" xfId="0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13" fillId="0" borderId="8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right" vertical="center"/>
    </xf>
    <xf numFmtId="0" fontId="11" fillId="0" borderId="11" xfId="0" applyFont="1" applyFill="1" applyBorder="1"/>
    <xf numFmtId="9" fontId="3" fillId="0" borderId="0" xfId="0" applyNumberFormat="1" applyFont="1" applyFill="1" applyAlignment="1">
      <alignment vertical="center"/>
    </xf>
    <xf numFmtId="168" fontId="3" fillId="0" borderId="0" xfId="0" applyNumberFormat="1" applyFont="1" applyFill="1" applyBorder="1" applyAlignment="1">
      <alignment horizontal="right" vertical="center"/>
    </xf>
    <xf numFmtId="168" fontId="3" fillId="0" borderId="14" xfId="0" applyNumberFormat="1" applyFont="1" applyFill="1" applyBorder="1" applyAlignment="1">
      <alignment horizontal="right" vertical="center"/>
    </xf>
    <xf numFmtId="168" fontId="3" fillId="0" borderId="0" xfId="0" applyNumberFormat="1" applyFont="1" applyFill="1" applyAlignment="1">
      <alignment horizontal="right" vertical="center"/>
    </xf>
    <xf numFmtId="168" fontId="13" fillId="0" borderId="10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168" fontId="13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12" fillId="0" borderId="5" xfId="0" applyFont="1" applyFill="1" applyBorder="1" applyAlignment="1">
      <alignment horizontal="right" vertical="center"/>
    </xf>
    <xf numFmtId="168" fontId="13" fillId="0" borderId="0" xfId="0" applyNumberFormat="1" applyFont="1" applyFill="1" applyAlignment="1">
      <alignment horizontal="right" vertical="center"/>
    </xf>
    <xf numFmtId="169" fontId="3" fillId="0" borderId="0" xfId="0" applyNumberFormat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center"/>
    </xf>
    <xf numFmtId="168" fontId="3" fillId="0" borderId="12" xfId="0" applyNumberFormat="1" applyFont="1" applyFill="1" applyBorder="1" applyAlignment="1">
      <alignment horizontal="right" vertical="center"/>
    </xf>
    <xf numFmtId="1" fontId="3" fillId="0" borderId="0" xfId="0" applyNumberFormat="1" applyFont="1" applyFill="1" applyBorder="1" applyAlignment="1">
      <alignment vertical="center"/>
    </xf>
    <xf numFmtId="0" fontId="5" fillId="0" borderId="11" xfId="1" applyFont="1" applyFill="1" applyBorder="1" applyAlignment="1">
      <alignment horizontal="center" vertical="center"/>
    </xf>
    <xf numFmtId="168" fontId="3" fillId="0" borderId="3" xfId="1" applyNumberFormat="1" applyFont="1" applyFill="1" applyBorder="1" applyAlignment="1">
      <alignment vertical="center"/>
    </xf>
    <xf numFmtId="168" fontId="3" fillId="0" borderId="11" xfId="1" applyNumberFormat="1" applyFont="1" applyFill="1" applyBorder="1" applyAlignment="1">
      <alignment vertical="center"/>
    </xf>
    <xf numFmtId="0" fontId="11" fillId="0" borderId="11" xfId="0" applyFont="1" applyFill="1" applyBorder="1" applyAlignment="1">
      <alignment vertical="center"/>
    </xf>
    <xf numFmtId="0" fontId="5" fillId="0" borderId="3" xfId="1" applyFont="1" applyFill="1" applyBorder="1" applyAlignment="1">
      <alignment horizontal="center" vertical="center"/>
    </xf>
    <xf numFmtId="168" fontId="3" fillId="0" borderId="4" xfId="1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168" fontId="3" fillId="0" borderId="1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8" fillId="0" borderId="0" xfId="1" applyFont="1" applyAlignment="1">
      <alignment horizontal="center"/>
    </xf>
    <xf numFmtId="0" fontId="1" fillId="0" borderId="0" xfId="1" applyFont="1"/>
    <xf numFmtId="0" fontId="15" fillId="0" borderId="0" xfId="0" applyFont="1"/>
    <xf numFmtId="0" fontId="13" fillId="0" borderId="7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/>
    </xf>
    <xf numFmtId="168" fontId="3" fillId="0" borderId="0" xfId="1" applyNumberFormat="1" applyFont="1" applyFill="1" applyBorder="1" applyAlignment="1">
      <alignment horizontal="right" vertical="center"/>
    </xf>
    <xf numFmtId="168" fontId="3" fillId="0" borderId="14" xfId="1" applyNumberFormat="1" applyFont="1" applyFill="1" applyBorder="1" applyAlignment="1">
      <alignment horizontal="right" vertical="center"/>
    </xf>
    <xf numFmtId="168" fontId="3" fillId="0" borderId="13" xfId="1" applyNumberFormat="1" applyFont="1" applyFill="1" applyBorder="1" applyAlignment="1">
      <alignment horizontal="right" vertical="center"/>
    </xf>
    <xf numFmtId="0" fontId="5" fillId="0" borderId="15" xfId="1" applyFont="1" applyFill="1" applyBorder="1" applyAlignment="1">
      <alignment horizontal="center" vertical="center"/>
    </xf>
    <xf numFmtId="168" fontId="3" fillId="0" borderId="1" xfId="1" applyNumberFormat="1" applyFont="1" applyFill="1" applyBorder="1" applyAlignment="1">
      <alignment vertical="center"/>
    </xf>
    <xf numFmtId="168" fontId="3" fillId="0" borderId="15" xfId="1" applyNumberFormat="1" applyFont="1" applyFill="1" applyBorder="1" applyAlignment="1">
      <alignment vertical="center"/>
    </xf>
    <xf numFmtId="0" fontId="5" fillId="0" borderId="1" xfId="1" applyFont="1" applyFill="1" applyBorder="1" applyAlignment="1">
      <alignment horizontal="center" vertical="center"/>
    </xf>
    <xf numFmtId="168" fontId="3" fillId="0" borderId="9" xfId="1" applyNumberFormat="1" applyFont="1" applyFill="1" applyBorder="1" applyAlignment="1">
      <alignment vertical="center"/>
    </xf>
    <xf numFmtId="0" fontId="3" fillId="0" borderId="0" xfId="1" applyFont="1" applyFill="1" applyAlignment="1">
      <alignment vertical="center"/>
    </xf>
    <xf numFmtId="1" fontId="16" fillId="0" borderId="0" xfId="1" applyNumberFormat="1" applyFont="1" applyFill="1" applyAlignment="1">
      <alignment horizontal="center" vertical="center"/>
    </xf>
    <xf numFmtId="168" fontId="13" fillId="0" borderId="0" xfId="1" applyNumberFormat="1" applyFont="1" applyFill="1" applyAlignment="1">
      <alignment vertical="center"/>
    </xf>
    <xf numFmtId="169" fontId="3" fillId="0" borderId="0" xfId="1" applyNumberFormat="1" applyFont="1" applyFill="1" applyAlignment="1">
      <alignment vertical="center"/>
    </xf>
    <xf numFmtId="9" fontId="3" fillId="0" borderId="0" xfId="1" applyNumberFormat="1" applyFont="1" applyFill="1" applyAlignment="1">
      <alignment vertical="center"/>
    </xf>
    <xf numFmtId="0" fontId="5" fillId="0" borderId="8" xfId="1" applyFont="1" applyFill="1" applyBorder="1" applyAlignment="1">
      <alignment horizontal="center" vertical="center"/>
    </xf>
    <xf numFmtId="168" fontId="3" fillId="0" borderId="8" xfId="1" applyNumberFormat="1" applyFont="1" applyFill="1" applyBorder="1" applyAlignment="1">
      <alignment vertical="center"/>
    </xf>
    <xf numFmtId="0" fontId="16" fillId="0" borderId="0" xfId="1" applyFont="1" applyFill="1" applyBorder="1" applyAlignment="1">
      <alignment horizontal="center" vertical="center"/>
    </xf>
    <xf numFmtId="168" fontId="13" fillId="0" borderId="0" xfId="1" applyNumberFormat="1" applyFont="1" applyFill="1" applyBorder="1" applyAlignment="1">
      <alignment vertical="center"/>
    </xf>
    <xf numFmtId="1" fontId="16" fillId="0" borderId="0" xfId="1" applyNumberFormat="1" applyFont="1" applyFill="1" applyBorder="1" applyAlignment="1">
      <alignment horizontal="center" vertical="center"/>
    </xf>
    <xf numFmtId="169" fontId="3" fillId="0" borderId="0" xfId="1" applyNumberFormat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6" fillId="0" borderId="0" xfId="1" applyFont="1" applyFill="1" applyAlignment="1">
      <alignment horizontal="center" vertical="center"/>
    </xf>
    <xf numFmtId="0" fontId="3" fillId="0" borderId="10" xfId="1" applyFont="1" applyFill="1" applyBorder="1" applyAlignment="1">
      <alignment horizontal="right" vertical="center"/>
    </xf>
    <xf numFmtId="168" fontId="13" fillId="0" borderId="10" xfId="1" applyNumberFormat="1" applyFont="1" applyFill="1" applyBorder="1" applyAlignment="1">
      <alignment vertical="center"/>
    </xf>
    <xf numFmtId="169" fontId="3" fillId="0" borderId="0" xfId="1" applyNumberFormat="1" applyFont="1" applyFill="1" applyAlignment="1">
      <alignment horizontal="right" vertical="center"/>
    </xf>
    <xf numFmtId="168" fontId="13" fillId="0" borderId="0" xfId="1" applyNumberFormat="1" applyFont="1" applyFill="1" applyAlignment="1">
      <alignment horizontal="right" vertical="center"/>
    </xf>
    <xf numFmtId="0" fontId="13" fillId="0" borderId="0" xfId="1" applyFont="1" applyFill="1" applyAlignment="1">
      <alignment horizontal="center" vertical="center"/>
    </xf>
    <xf numFmtId="169" fontId="13" fillId="0" borderId="0" xfId="1" applyNumberFormat="1" applyFont="1" applyFill="1" applyAlignment="1">
      <alignment horizontal="center" vertical="center"/>
    </xf>
    <xf numFmtId="9" fontId="3" fillId="0" borderId="0" xfId="1" applyNumberFormat="1" applyFont="1" applyFill="1" applyAlignment="1">
      <alignment horizontal="right" vertical="center"/>
    </xf>
    <xf numFmtId="168" fontId="3" fillId="0" borderId="0" xfId="1" applyNumberFormat="1" applyFont="1" applyFill="1" applyAlignment="1">
      <alignment horizontal="right" vertical="center"/>
    </xf>
    <xf numFmtId="168" fontId="3" fillId="0" borderId="0" xfId="1" applyNumberFormat="1" applyFont="1" applyFill="1" applyAlignment="1">
      <alignment vertical="center"/>
    </xf>
    <xf numFmtId="168" fontId="3" fillId="0" borderId="2" xfId="1" applyNumberFormat="1" applyFont="1" applyFill="1" applyBorder="1" applyAlignment="1">
      <alignment vertical="center"/>
    </xf>
    <xf numFmtId="168" fontId="3" fillId="0" borderId="12" xfId="1" applyNumberFormat="1" applyFont="1" applyFill="1" applyBorder="1" applyAlignment="1">
      <alignment horizontal="right" vertical="center"/>
    </xf>
    <xf numFmtId="168" fontId="3" fillId="0" borderId="15" xfId="1" applyNumberFormat="1" applyFont="1" applyFill="1" applyBorder="1" applyAlignment="1">
      <alignment horizontal="right" vertical="center"/>
    </xf>
    <xf numFmtId="168" fontId="3" fillId="0" borderId="1" xfId="1" applyNumberFormat="1" applyFont="1" applyFill="1" applyBorder="1" applyAlignment="1">
      <alignment horizontal="right" vertical="center"/>
    </xf>
    <xf numFmtId="0" fontId="13" fillId="0" borderId="10" xfId="1" applyFont="1" applyFill="1" applyBorder="1" applyAlignment="1">
      <alignment horizontal="center" vertical="center"/>
    </xf>
    <xf numFmtId="168" fontId="13" fillId="0" borderId="10" xfId="1" applyNumberFormat="1" applyFont="1" applyFill="1" applyBorder="1" applyAlignment="1">
      <alignment horizontal="right" vertical="center"/>
    </xf>
    <xf numFmtId="0" fontId="1" fillId="0" borderId="0" xfId="1" applyFont="1" applyAlignment="1">
      <alignment vertical="center"/>
    </xf>
    <xf numFmtId="168" fontId="3" fillId="0" borderId="0" xfId="1" applyNumberFormat="1" applyFont="1" applyAlignment="1">
      <alignment vertical="center"/>
    </xf>
    <xf numFmtId="169" fontId="3" fillId="0" borderId="0" xfId="1" applyNumberFormat="1" applyFont="1" applyAlignment="1">
      <alignment vertical="center"/>
    </xf>
    <xf numFmtId="0" fontId="13" fillId="0" borderId="0" xfId="1" applyFont="1" applyAlignment="1">
      <alignment horizontal="right" vertical="center"/>
    </xf>
    <xf numFmtId="0" fontId="13" fillId="0" borderId="0" xfId="1" applyFont="1" applyAlignment="1">
      <alignment vertical="center"/>
    </xf>
    <xf numFmtId="168" fontId="3" fillId="0" borderId="9" xfId="1" applyNumberFormat="1" applyFont="1" applyFill="1" applyBorder="1" applyAlignment="1">
      <alignment horizontal="right" vertical="center"/>
    </xf>
    <xf numFmtId="0" fontId="13" fillId="0" borderId="0" xfId="1" applyFont="1" applyFill="1" applyAlignment="1">
      <alignment vertical="center"/>
    </xf>
    <xf numFmtId="169" fontId="13" fillId="0" borderId="0" xfId="1" applyNumberFormat="1" applyFont="1" applyFill="1" applyAlignment="1">
      <alignment vertical="center"/>
    </xf>
    <xf numFmtId="169" fontId="13" fillId="0" borderId="10" xfId="1" applyNumberFormat="1" applyFont="1" applyFill="1" applyBorder="1" applyAlignment="1">
      <alignment horizontal="center" vertical="center"/>
    </xf>
    <xf numFmtId="169" fontId="13" fillId="0" borderId="10" xfId="1" applyNumberFormat="1" applyFont="1" applyFill="1" applyBorder="1" applyAlignment="1">
      <alignment vertical="center"/>
    </xf>
    <xf numFmtId="0" fontId="5" fillId="0" borderId="0" xfId="1" applyFont="1" applyFill="1" applyAlignment="1">
      <alignment horizontal="center" vertical="center"/>
    </xf>
    <xf numFmtId="169" fontId="5" fillId="0" borderId="0" xfId="1" applyNumberFormat="1" applyFont="1" applyFill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3" fillId="0" borderId="0" xfId="1" applyFont="1" applyAlignment="1">
      <alignment vertical="center"/>
    </xf>
    <xf numFmtId="0" fontId="16" fillId="0" borderId="0" xfId="1" applyFont="1" applyAlignment="1">
      <alignment horizontal="center" vertical="center"/>
    </xf>
    <xf numFmtId="168" fontId="13" fillId="0" borderId="0" xfId="1" applyNumberFormat="1" applyFont="1" applyAlignment="1">
      <alignment horizontal="right" vertical="center"/>
    </xf>
    <xf numFmtId="1" fontId="16" fillId="0" borderId="0" xfId="1" applyNumberFormat="1" applyFont="1" applyAlignment="1">
      <alignment horizontal="center" vertical="center"/>
    </xf>
    <xf numFmtId="0" fontId="3" fillId="0" borderId="10" xfId="1" applyFont="1" applyBorder="1" applyAlignment="1">
      <alignment horizontal="right" vertical="center"/>
    </xf>
    <xf numFmtId="168" fontId="13" fillId="0" borderId="10" xfId="1" applyNumberFormat="1" applyFont="1" applyBorder="1" applyAlignment="1">
      <alignment horizontal="right" vertical="center"/>
    </xf>
    <xf numFmtId="168" fontId="3" fillId="0" borderId="0" xfId="1" applyNumberFormat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6" fillId="0" borderId="0" xfId="0" applyFont="1" applyAlignment="1">
      <alignment horizontal="left" vertic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/>
    </xf>
    <xf numFmtId="0" fontId="1" fillId="0" borderId="0" xfId="1" applyFont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15" fillId="0" borderId="2" xfId="1" applyFont="1" applyFill="1" applyBorder="1" applyAlignment="1">
      <alignment horizontal="left" vertical="center"/>
    </xf>
    <xf numFmtId="0" fontId="15" fillId="0" borderId="4" xfId="1" applyFont="1" applyFill="1" applyBorder="1" applyAlignment="1">
      <alignment horizontal="left" vertical="center"/>
    </xf>
    <xf numFmtId="0" fontId="15" fillId="0" borderId="12" xfId="1" applyFont="1" applyFill="1" applyBorder="1" applyAlignment="1">
      <alignment horizontal="left" vertical="center"/>
    </xf>
    <xf numFmtId="0" fontId="15" fillId="0" borderId="0" xfId="1" applyFont="1" applyFill="1" applyBorder="1" applyAlignment="1">
      <alignment horizontal="left" vertical="center"/>
    </xf>
    <xf numFmtId="0" fontId="15" fillId="2" borderId="12" xfId="1" applyFont="1" applyFill="1" applyBorder="1" applyAlignment="1">
      <alignment horizontal="left" vertical="center"/>
    </xf>
    <xf numFmtId="0" fontId="15" fillId="2" borderId="0" xfId="1" applyFont="1" applyFill="1" applyAlignment="1">
      <alignment horizontal="left" vertical="center"/>
    </xf>
    <xf numFmtId="0" fontId="15" fillId="0" borderId="8" xfId="1" applyFont="1" applyFill="1" applyBorder="1" applyAlignment="1">
      <alignment horizontal="left" vertical="center"/>
    </xf>
    <xf numFmtId="0" fontId="15" fillId="0" borderId="1" xfId="1" applyFont="1" applyFill="1" applyBorder="1" applyAlignment="1">
      <alignment horizontal="left" vertical="center"/>
    </xf>
    <xf numFmtId="0" fontId="13" fillId="0" borderId="5" xfId="1" applyFont="1" applyFill="1" applyBorder="1" applyAlignment="1">
      <alignment horizontal="center" vertical="center"/>
    </xf>
    <xf numFmtId="0" fontId="13" fillId="0" borderId="7" xfId="1" applyFont="1" applyFill="1" applyBorder="1" applyAlignment="1">
      <alignment horizontal="center" vertical="center"/>
    </xf>
    <xf numFmtId="0" fontId="15" fillId="0" borderId="2" xfId="1" applyFont="1" applyFill="1" applyBorder="1" applyAlignment="1">
      <alignment horizontal="left" vertical="center" wrapText="1"/>
    </xf>
    <xf numFmtId="0" fontId="1" fillId="0" borderId="3" xfId="1" applyFont="1" applyFill="1" applyBorder="1" applyAlignment="1">
      <alignment horizontal="left" vertical="center" wrapText="1"/>
    </xf>
    <xf numFmtId="0" fontId="15" fillId="0" borderId="13" xfId="1" applyFont="1" applyFill="1" applyBorder="1" applyAlignment="1">
      <alignment horizontal="left" vertical="center"/>
    </xf>
    <xf numFmtId="0" fontId="15" fillId="0" borderId="12" xfId="1" applyFont="1" applyFill="1" applyBorder="1" applyAlignment="1">
      <alignment horizontal="left" vertical="center" wrapText="1"/>
    </xf>
    <xf numFmtId="0" fontId="1" fillId="0" borderId="13" xfId="1" applyFont="1" applyFill="1" applyBorder="1" applyAlignment="1">
      <alignment horizontal="left" vertical="center" wrapText="1"/>
    </xf>
    <xf numFmtId="0" fontId="15" fillId="0" borderId="0" xfId="1" applyFont="1" applyFill="1" applyBorder="1" applyAlignment="1">
      <alignment horizontal="left" vertical="center" wrapText="1"/>
    </xf>
    <xf numFmtId="0" fontId="15" fillId="0" borderId="8" xfId="1" applyFont="1" applyFill="1" applyBorder="1" applyAlignment="1">
      <alignment horizontal="left" vertical="center" wrapText="1"/>
    </xf>
    <xf numFmtId="0" fontId="15" fillId="0" borderId="1" xfId="1" applyFont="1" applyFill="1" applyBorder="1" applyAlignment="1">
      <alignment horizontal="left" vertical="center" wrapText="1"/>
    </xf>
    <xf numFmtId="0" fontId="13" fillId="0" borderId="5" xfId="1" applyFont="1" applyFill="1" applyBorder="1" applyAlignment="1">
      <alignment horizontal="left" vertical="center"/>
    </xf>
    <xf numFmtId="0" fontId="13" fillId="0" borderId="7" xfId="1" applyFont="1" applyFill="1" applyBorder="1" applyAlignment="1">
      <alignment horizontal="left" vertical="center"/>
    </xf>
    <xf numFmtId="0" fontId="15" fillId="0" borderId="3" xfId="1" applyFont="1" applyFill="1" applyBorder="1" applyAlignment="1">
      <alignment horizontal="left" vertical="center"/>
    </xf>
    <xf numFmtId="0" fontId="1" fillId="0" borderId="0" xfId="1" applyFont="1" applyFill="1" applyBorder="1" applyAlignment="1">
      <alignment horizontal="left" vertical="center"/>
    </xf>
    <xf numFmtId="0" fontId="15" fillId="0" borderId="13" xfId="1" applyFont="1" applyFill="1" applyBorder="1" applyAlignment="1">
      <alignment horizontal="left" vertical="center" wrapText="1"/>
    </xf>
    <xf numFmtId="0" fontId="15" fillId="2" borderId="13" xfId="1" applyFont="1" applyFill="1" applyBorder="1" applyAlignment="1">
      <alignment horizontal="left" vertical="center"/>
    </xf>
    <xf numFmtId="0" fontId="15" fillId="0" borderId="3" xfId="1" applyFont="1" applyFill="1" applyBorder="1" applyAlignment="1">
      <alignment horizontal="left" vertical="center" wrapText="1"/>
    </xf>
    <xf numFmtId="0" fontId="15" fillId="0" borderId="9" xfId="1" applyFont="1" applyFill="1" applyBorder="1" applyAlignment="1">
      <alignment horizontal="left" vertical="center" wrapText="1"/>
    </xf>
    <xf numFmtId="0" fontId="15" fillId="0" borderId="9" xfId="1" applyFont="1" applyFill="1" applyBorder="1" applyAlignment="1">
      <alignment horizontal="left" vertical="center"/>
    </xf>
    <xf numFmtId="0" fontId="1" fillId="0" borderId="0" xfId="1" applyFont="1" applyFill="1" applyAlignment="1">
      <alignment horizontal="left" vertical="center"/>
    </xf>
    <xf numFmtId="0" fontId="1" fillId="0" borderId="1" xfId="1" applyFont="1" applyFill="1" applyBorder="1" applyAlignment="1">
      <alignment horizontal="left" vertical="center"/>
    </xf>
    <xf numFmtId="0" fontId="13" fillId="0" borderId="2" xfId="1" applyFont="1" applyFill="1" applyBorder="1" applyAlignment="1">
      <alignment horizontal="center" vertical="center"/>
    </xf>
    <xf numFmtId="0" fontId="13" fillId="0" borderId="4" xfId="1" applyFont="1" applyFill="1" applyBorder="1" applyAlignment="1">
      <alignment horizontal="center" vertical="center"/>
    </xf>
    <xf numFmtId="0" fontId="17" fillId="0" borderId="12" xfId="1" applyFont="1" applyFill="1" applyBorder="1" applyAlignment="1">
      <alignment horizontal="left" vertical="center" wrapText="1"/>
    </xf>
    <xf numFmtId="0" fontId="17" fillId="0" borderId="13" xfId="1" applyFont="1" applyFill="1" applyBorder="1" applyAlignment="1">
      <alignment horizontal="left" vertical="center" wrapText="1"/>
    </xf>
    <xf numFmtId="0" fontId="13" fillId="0" borderId="0" xfId="1" applyFont="1" applyAlignment="1">
      <alignment horizontal="right" vertical="center"/>
    </xf>
    <xf numFmtId="0" fontId="13" fillId="0" borderId="0" xfId="1" applyFont="1" applyFill="1" applyAlignment="1">
      <alignment horizontal="right" vertical="center"/>
    </xf>
    <xf numFmtId="0" fontId="15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13" xfId="1" applyFont="1" applyFill="1" applyBorder="1" applyAlignment="1">
      <alignment horizontal="left" vertical="center"/>
    </xf>
    <xf numFmtId="0" fontId="17" fillId="0" borderId="12" xfId="1" applyFont="1" applyFill="1" applyBorder="1" applyAlignment="1">
      <alignment horizontal="left" vertical="center"/>
    </xf>
    <xf numFmtId="0" fontId="17" fillId="0" borderId="13" xfId="1" applyFont="1" applyFill="1" applyBorder="1" applyAlignment="1">
      <alignment horizontal="left" vertical="center"/>
    </xf>
    <xf numFmtId="0" fontId="1" fillId="0" borderId="0" xfId="1" applyFont="1" applyFill="1" applyBorder="1" applyAlignment="1">
      <alignment horizontal="left" vertical="center" wrapText="1"/>
    </xf>
    <xf numFmtId="0" fontId="1" fillId="0" borderId="4" xfId="1" applyFont="1" applyFill="1" applyBorder="1" applyAlignment="1">
      <alignment horizontal="left" vertical="center" wrapText="1"/>
    </xf>
    <xf numFmtId="0" fontId="13" fillId="0" borderId="5" xfId="1" applyFont="1" applyBorder="1" applyAlignment="1">
      <alignment horizontal="left" vertical="center"/>
    </xf>
    <xf numFmtId="0" fontId="13" fillId="0" borderId="7" xfId="1" applyFont="1" applyBorder="1" applyAlignment="1">
      <alignment horizontal="left" vertical="center"/>
    </xf>
    <xf numFmtId="0" fontId="13" fillId="0" borderId="8" xfId="1" applyFont="1" applyFill="1" applyBorder="1" applyAlignment="1">
      <alignment horizontal="center" vertical="center"/>
    </xf>
    <xf numFmtId="0" fontId="13" fillId="0" borderId="9" xfId="1" applyFont="1" applyFill="1" applyBorder="1" applyAlignment="1">
      <alignment horizontal="center" vertical="center"/>
    </xf>
    <xf numFmtId="0" fontId="13" fillId="0" borderId="12" xfId="1" applyFont="1" applyFill="1" applyBorder="1" applyAlignment="1">
      <alignment horizontal="center" vertical="center"/>
    </xf>
    <xf numFmtId="0" fontId="13" fillId="0" borderId="13" xfId="1" applyFont="1" applyFill="1" applyBorder="1" applyAlignment="1">
      <alignment horizontal="center" vertical="center"/>
    </xf>
    <xf numFmtId="0" fontId="13" fillId="0" borderId="2" xfId="1" applyFont="1" applyBorder="1" applyAlignment="1">
      <alignment horizontal="center" vertical="center"/>
    </xf>
    <xf numFmtId="0" fontId="13" fillId="0" borderId="4" xfId="1" applyFont="1" applyBorder="1" applyAlignment="1">
      <alignment horizontal="center" vertical="center"/>
    </xf>
    <xf numFmtId="0" fontId="13" fillId="0" borderId="12" xfId="1" applyFont="1" applyBorder="1" applyAlignment="1">
      <alignment horizontal="center" vertical="center"/>
    </xf>
    <xf numFmtId="0" fontId="13" fillId="0" borderId="13" xfId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12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13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13" xfId="0" applyFont="1" applyFill="1" applyBorder="1" applyAlignment="1">
      <alignment vertical="center"/>
    </xf>
    <xf numFmtId="0" fontId="2" fillId="0" borderId="12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/>
    </xf>
    <xf numFmtId="0" fontId="2" fillId="0" borderId="13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left" vertical="center"/>
    </xf>
    <xf numFmtId="0" fontId="14" fillId="0" borderId="12" xfId="1" applyFont="1" applyFill="1" applyBorder="1" applyAlignment="1">
      <alignment horizontal="left" vertical="center" wrapText="1"/>
    </xf>
    <xf numFmtId="0" fontId="14" fillId="0" borderId="0" xfId="1" applyFont="1" applyFill="1" applyBorder="1" applyAlignment="1">
      <alignment horizontal="left" vertical="center" wrapText="1"/>
    </xf>
    <xf numFmtId="0" fontId="14" fillId="0" borderId="13" xfId="1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294"/>
  <sheetViews>
    <sheetView tabSelected="1" topLeftCell="A238" workbookViewId="0">
      <selection activeCell="H100" sqref="H100"/>
    </sheetView>
  </sheetViews>
  <sheetFormatPr defaultColWidth="9" defaultRowHeight="15"/>
  <cols>
    <col min="1" max="1" width="3.28515625" customWidth="1"/>
    <col min="3" max="3" width="21.7109375" customWidth="1"/>
    <col min="4" max="4" width="7.42578125" customWidth="1"/>
    <col min="5" max="5" width="5.7109375" customWidth="1"/>
    <col min="6" max="6" width="6.85546875" customWidth="1"/>
    <col min="7" max="7" width="6.7109375" customWidth="1"/>
    <col min="8" max="8" width="6.28515625" customWidth="1"/>
    <col min="9" max="9" width="6.85546875" customWidth="1"/>
    <col min="10" max="10" width="7.28515625" customWidth="1"/>
    <col min="11" max="11" width="6.5703125" customWidth="1"/>
    <col min="12" max="12" width="6.85546875" customWidth="1"/>
    <col min="13" max="13" width="6.5703125" customWidth="1"/>
    <col min="14" max="14" width="6.85546875" customWidth="1"/>
    <col min="15" max="15" width="7.85546875" customWidth="1"/>
    <col min="16" max="16" width="7.28515625" customWidth="1"/>
    <col min="17" max="17" width="7.85546875" customWidth="1"/>
    <col min="18" max="18" width="8.28515625" customWidth="1"/>
  </cols>
  <sheetData>
    <row r="2" spans="2:18">
      <c r="B2" t="s">
        <v>232</v>
      </c>
      <c r="M2" s="178" t="s">
        <v>0</v>
      </c>
      <c r="N2" s="178"/>
      <c r="O2" s="178"/>
      <c r="P2" s="178"/>
      <c r="Q2" s="178"/>
      <c r="R2" s="178"/>
    </row>
    <row r="3" spans="2:18">
      <c r="B3" t="s">
        <v>233</v>
      </c>
      <c r="M3" s="179" t="s">
        <v>1</v>
      </c>
      <c r="N3" s="179"/>
      <c r="O3" s="179"/>
      <c r="P3" s="179"/>
      <c r="Q3" s="179"/>
      <c r="R3" s="179"/>
    </row>
    <row r="4" spans="2:18">
      <c r="B4" t="s">
        <v>234</v>
      </c>
      <c r="M4" s="180" t="s">
        <v>2</v>
      </c>
      <c r="N4" s="180"/>
      <c r="O4" s="180"/>
      <c r="P4" s="180"/>
      <c r="Q4" s="180"/>
      <c r="R4" s="180"/>
    </row>
    <row r="5" spans="2:18">
      <c r="B5" t="s">
        <v>235</v>
      </c>
      <c r="M5" s="4"/>
      <c r="N5" s="4"/>
      <c r="O5" s="4"/>
      <c r="P5" s="4"/>
      <c r="Q5" s="4"/>
      <c r="R5" s="4"/>
    </row>
    <row r="6" spans="2:18">
      <c r="M6" s="181" t="s">
        <v>3</v>
      </c>
      <c r="N6" s="179"/>
      <c r="O6" s="179"/>
      <c r="P6" s="179"/>
      <c r="Q6" s="179"/>
      <c r="R6" s="179"/>
    </row>
    <row r="8" spans="2:18" ht="15.75">
      <c r="B8" s="182" t="s">
        <v>4</v>
      </c>
      <c r="C8" s="182"/>
      <c r="D8" s="182"/>
      <c r="E8" s="182"/>
      <c r="F8" s="182"/>
      <c r="G8" s="182"/>
      <c r="H8" s="182"/>
      <c r="I8" s="182"/>
      <c r="J8" s="182"/>
      <c r="K8" s="182"/>
      <c r="L8" s="182"/>
      <c r="M8" s="182"/>
      <c r="N8" s="182"/>
      <c r="O8" s="182"/>
      <c r="P8" s="182"/>
      <c r="Q8" s="182"/>
      <c r="R8" s="182"/>
    </row>
    <row r="9" spans="2:18" ht="15.75">
      <c r="B9" s="183" t="s">
        <v>5</v>
      </c>
      <c r="C9" s="183"/>
      <c r="D9" s="183"/>
      <c r="E9" s="183"/>
      <c r="F9" s="183"/>
      <c r="G9" s="183"/>
      <c r="H9" s="183"/>
      <c r="I9" s="183"/>
      <c r="J9" s="183"/>
      <c r="K9" s="183"/>
      <c r="L9" s="183"/>
      <c r="M9" s="183"/>
      <c r="N9" s="183"/>
      <c r="O9" s="183"/>
      <c r="P9" s="183"/>
      <c r="Q9" s="183"/>
      <c r="R9" s="183"/>
    </row>
    <row r="10" spans="2:18" ht="15.75">
      <c r="B10" s="183" t="s">
        <v>6</v>
      </c>
      <c r="C10" s="183"/>
      <c r="D10" s="183"/>
      <c r="E10" s="183"/>
      <c r="F10" s="183"/>
      <c r="G10" s="183"/>
      <c r="H10" s="183"/>
      <c r="I10" s="183"/>
      <c r="J10" s="183"/>
      <c r="K10" s="183"/>
      <c r="L10" s="183"/>
      <c r="M10" s="183"/>
      <c r="N10" s="183"/>
      <c r="O10" s="183"/>
      <c r="P10" s="183"/>
      <c r="Q10" s="183"/>
      <c r="R10" s="183"/>
    </row>
    <row r="11" spans="2:18" ht="15.75">
      <c r="B11" s="184" t="s">
        <v>7</v>
      </c>
      <c r="C11" s="184"/>
      <c r="D11" s="184"/>
      <c r="E11" s="184"/>
      <c r="F11" s="184"/>
      <c r="G11" s="184"/>
      <c r="H11" s="184"/>
      <c r="I11" s="184"/>
      <c r="J11" s="184"/>
      <c r="K11" s="184"/>
      <c r="L11" s="184"/>
      <c r="M11" s="184"/>
      <c r="N11" s="184"/>
      <c r="O11" s="184"/>
      <c r="P11" s="184"/>
      <c r="Q11" s="184"/>
      <c r="R11" s="184"/>
    </row>
    <row r="12" spans="2:18" ht="15.75">
      <c r="B12" s="114"/>
      <c r="C12" s="113"/>
      <c r="D12" s="113"/>
      <c r="E12" s="113"/>
      <c r="F12" s="113"/>
      <c r="G12" s="113"/>
      <c r="H12" s="113"/>
      <c r="I12" s="113"/>
      <c r="J12" s="113"/>
      <c r="K12" s="113"/>
      <c r="L12" s="113"/>
      <c r="M12" s="113"/>
      <c r="N12" s="115"/>
      <c r="O12" s="115"/>
      <c r="P12" s="115"/>
      <c r="Q12" s="115"/>
      <c r="R12" s="115"/>
    </row>
    <row r="13" spans="2:18">
      <c r="B13" s="185" t="s">
        <v>8</v>
      </c>
      <c r="C13" s="185"/>
      <c r="D13" s="185"/>
      <c r="E13" s="185"/>
      <c r="F13" s="185"/>
      <c r="G13" s="185"/>
      <c r="H13" s="185"/>
      <c r="I13" s="185"/>
      <c r="J13" s="185"/>
      <c r="K13" s="185"/>
      <c r="L13" s="185"/>
      <c r="M13" s="185"/>
      <c r="N13" s="185"/>
      <c r="O13" s="185"/>
      <c r="P13" s="185"/>
      <c r="Q13" s="185"/>
      <c r="R13" s="185"/>
    </row>
    <row r="14" spans="2:18">
      <c r="B14" s="186" t="s">
        <v>9</v>
      </c>
      <c r="C14" s="186"/>
      <c r="D14" s="186"/>
      <c r="E14" s="186"/>
      <c r="F14" s="186"/>
      <c r="G14" s="186"/>
      <c r="H14" s="186"/>
      <c r="I14" s="186"/>
      <c r="J14" s="186"/>
      <c r="K14" s="186"/>
      <c r="L14" s="186"/>
      <c r="M14" s="186"/>
      <c r="N14" s="186"/>
      <c r="O14" s="186"/>
      <c r="P14" s="186"/>
      <c r="Q14" s="186"/>
      <c r="R14" s="186"/>
    </row>
    <row r="15" spans="2:18">
      <c r="B15" s="219" t="s">
        <v>10</v>
      </c>
      <c r="C15" s="220"/>
      <c r="D15" s="187" t="s">
        <v>11</v>
      </c>
      <c r="E15" s="188"/>
      <c r="F15" s="188"/>
      <c r="G15" s="188"/>
      <c r="H15" s="189"/>
      <c r="I15" s="187" t="s">
        <v>12</v>
      </c>
      <c r="J15" s="188"/>
      <c r="K15" s="188"/>
      <c r="L15" s="188"/>
      <c r="M15" s="189"/>
      <c r="N15" s="187" t="s">
        <v>13</v>
      </c>
      <c r="O15" s="188"/>
      <c r="P15" s="188"/>
      <c r="Q15" s="188"/>
      <c r="R15" s="189"/>
    </row>
    <row r="16" spans="2:18" ht="21" customHeight="1">
      <c r="B16" s="234"/>
      <c r="C16" s="235"/>
      <c r="D16" s="116" t="s">
        <v>14</v>
      </c>
      <c r="E16" s="117" t="s">
        <v>15</v>
      </c>
      <c r="F16" s="117" t="s">
        <v>16</v>
      </c>
      <c r="G16" s="118" t="s">
        <v>17</v>
      </c>
      <c r="H16" s="117" t="s">
        <v>18</v>
      </c>
      <c r="I16" s="116" t="s">
        <v>14</v>
      </c>
      <c r="J16" s="117" t="s">
        <v>15</v>
      </c>
      <c r="K16" s="117" t="s">
        <v>16</v>
      </c>
      <c r="L16" s="118" t="s">
        <v>17</v>
      </c>
      <c r="M16" s="117" t="s">
        <v>18</v>
      </c>
      <c r="N16" s="116" t="s">
        <v>14</v>
      </c>
      <c r="O16" s="117" t="s">
        <v>15</v>
      </c>
      <c r="P16" s="117" t="s">
        <v>16</v>
      </c>
      <c r="Q16" s="118" t="s">
        <v>17</v>
      </c>
      <c r="R16" s="117" t="s">
        <v>18</v>
      </c>
    </row>
    <row r="17" spans="2:18">
      <c r="B17" s="190" t="s">
        <v>19</v>
      </c>
      <c r="C17" s="191"/>
      <c r="D17" s="119">
        <v>20</v>
      </c>
      <c r="E17" s="105">
        <v>5.2</v>
      </c>
      <c r="F17" s="105">
        <v>5.3</v>
      </c>
      <c r="G17" s="104">
        <v>0</v>
      </c>
      <c r="H17" s="105">
        <v>70</v>
      </c>
      <c r="I17" s="119">
        <v>20</v>
      </c>
      <c r="J17" s="105">
        <v>5.2</v>
      </c>
      <c r="K17" s="105">
        <v>5.3</v>
      </c>
      <c r="L17" s="104">
        <v>0</v>
      </c>
      <c r="M17" s="105">
        <v>70</v>
      </c>
      <c r="N17" s="119">
        <v>20</v>
      </c>
      <c r="O17" s="105">
        <v>5.2</v>
      </c>
      <c r="P17" s="105">
        <v>5.3</v>
      </c>
      <c r="Q17" s="104">
        <v>0</v>
      </c>
      <c r="R17" s="105">
        <v>70</v>
      </c>
    </row>
    <row r="18" spans="2:18">
      <c r="B18" s="192" t="s">
        <v>20</v>
      </c>
      <c r="C18" s="193"/>
      <c r="D18" s="64">
        <v>50</v>
      </c>
      <c r="E18" s="25">
        <v>6</v>
      </c>
      <c r="F18" s="24">
        <v>6.6</v>
      </c>
      <c r="G18" s="25">
        <v>0</v>
      </c>
      <c r="H18" s="24">
        <v>85</v>
      </c>
      <c r="I18" s="64">
        <v>50</v>
      </c>
      <c r="J18" s="25">
        <v>6</v>
      </c>
      <c r="K18" s="24">
        <v>6.6</v>
      </c>
      <c r="L18" s="25">
        <v>0</v>
      </c>
      <c r="M18" s="24">
        <v>85</v>
      </c>
      <c r="N18" s="100">
        <v>75</v>
      </c>
      <c r="O18" s="24">
        <v>9</v>
      </c>
      <c r="P18" s="25">
        <v>10.1</v>
      </c>
      <c r="Q18" s="24">
        <v>0</v>
      </c>
      <c r="R18" s="26">
        <v>127.5</v>
      </c>
    </row>
    <row r="19" spans="2:18">
      <c r="B19" s="194" t="s">
        <v>21</v>
      </c>
      <c r="C19" s="195"/>
      <c r="D19" s="64">
        <v>100</v>
      </c>
      <c r="E19" s="25">
        <v>3.4</v>
      </c>
      <c r="F19" s="24">
        <v>2.9</v>
      </c>
      <c r="G19" s="25">
        <v>20.2</v>
      </c>
      <c r="H19" s="65">
        <v>120</v>
      </c>
      <c r="I19" s="64">
        <v>150</v>
      </c>
      <c r="J19" s="25">
        <v>5.0999999999999996</v>
      </c>
      <c r="K19" s="24">
        <v>4.3</v>
      </c>
      <c r="L19" s="25">
        <v>30.3</v>
      </c>
      <c r="M19" s="24">
        <v>180</v>
      </c>
      <c r="N19" s="64">
        <v>150</v>
      </c>
      <c r="O19" s="25">
        <v>5.0999999999999996</v>
      </c>
      <c r="P19" s="24">
        <v>4.3</v>
      </c>
      <c r="Q19" s="25">
        <v>30.3</v>
      </c>
      <c r="R19" s="24">
        <v>180</v>
      </c>
    </row>
    <row r="20" spans="2:18">
      <c r="B20" s="192" t="s">
        <v>22</v>
      </c>
      <c r="C20" s="193"/>
      <c r="D20" s="64" t="s">
        <v>23</v>
      </c>
      <c r="E20" s="120">
        <v>0.2</v>
      </c>
      <c r="F20" s="121">
        <v>0</v>
      </c>
      <c r="G20" s="120">
        <v>15.2</v>
      </c>
      <c r="H20" s="121">
        <v>59</v>
      </c>
      <c r="I20" s="100" t="s">
        <v>23</v>
      </c>
      <c r="J20" s="121">
        <v>0.2</v>
      </c>
      <c r="K20" s="120">
        <v>0</v>
      </c>
      <c r="L20" s="121">
        <v>15.2</v>
      </c>
      <c r="M20" s="122">
        <v>59</v>
      </c>
      <c r="N20" s="100" t="s">
        <v>23</v>
      </c>
      <c r="O20" s="121">
        <v>0.2</v>
      </c>
      <c r="P20" s="120">
        <v>0</v>
      </c>
      <c r="Q20" s="121">
        <v>15.2</v>
      </c>
      <c r="R20" s="122">
        <v>59</v>
      </c>
    </row>
    <row r="21" spans="2:18">
      <c r="B21" s="196" t="s">
        <v>24</v>
      </c>
      <c r="C21" s="197"/>
      <c r="D21" s="123">
        <v>30</v>
      </c>
      <c r="E21" s="124">
        <v>2.2999999999999998</v>
      </c>
      <c r="F21" s="125">
        <v>0.9</v>
      </c>
      <c r="G21" s="124">
        <v>15.2</v>
      </c>
      <c r="H21" s="125">
        <v>79.2</v>
      </c>
      <c r="I21" s="126">
        <v>40</v>
      </c>
      <c r="J21" s="125">
        <v>3.1</v>
      </c>
      <c r="K21" s="124">
        <v>1.2</v>
      </c>
      <c r="L21" s="125">
        <v>20.2</v>
      </c>
      <c r="M21" s="127">
        <v>105.6</v>
      </c>
      <c r="N21" s="126">
        <v>50</v>
      </c>
      <c r="O21" s="125">
        <v>3.9</v>
      </c>
      <c r="P21" s="124">
        <v>1.5</v>
      </c>
      <c r="Q21" s="125">
        <v>25.3</v>
      </c>
      <c r="R21" s="127">
        <v>132</v>
      </c>
    </row>
    <row r="22" spans="2:18">
      <c r="B22" s="128"/>
      <c r="C22" s="128"/>
      <c r="D22" s="129"/>
      <c r="E22" s="130">
        <f t="shared" ref="E22:H22" si="0">SUM(E17:E21)</f>
        <v>17.100000000000001</v>
      </c>
      <c r="F22" s="130">
        <f t="shared" si="0"/>
        <v>15.7</v>
      </c>
      <c r="G22" s="130">
        <f t="shared" si="0"/>
        <v>50.6</v>
      </c>
      <c r="H22" s="130">
        <f t="shared" si="0"/>
        <v>413.2</v>
      </c>
      <c r="I22" s="129"/>
      <c r="J22" s="130">
        <f t="shared" ref="J22:R22" si="1">SUM(J17:J21)</f>
        <v>19.600000000000001</v>
      </c>
      <c r="K22" s="130">
        <f t="shared" si="1"/>
        <v>17.399999999999999</v>
      </c>
      <c r="L22" s="130">
        <f t="shared" si="1"/>
        <v>65.7</v>
      </c>
      <c r="M22" s="130">
        <f t="shared" si="1"/>
        <v>499.6</v>
      </c>
      <c r="N22" s="129"/>
      <c r="O22" s="130">
        <f t="shared" si="1"/>
        <v>23.4</v>
      </c>
      <c r="P22" s="130">
        <f t="shared" si="1"/>
        <v>21.2</v>
      </c>
      <c r="Q22" s="130">
        <f t="shared" si="1"/>
        <v>70.8</v>
      </c>
      <c r="R22" s="130">
        <f t="shared" si="1"/>
        <v>568.5</v>
      </c>
    </row>
    <row r="23" spans="2:18">
      <c r="B23" s="128"/>
      <c r="C23" s="128"/>
      <c r="D23" s="128"/>
      <c r="E23" s="128"/>
      <c r="F23" s="128"/>
      <c r="G23" s="128"/>
      <c r="H23" s="131">
        <v>0.2</v>
      </c>
      <c r="I23" s="128"/>
      <c r="J23" s="128"/>
      <c r="K23" s="128"/>
      <c r="L23" s="128"/>
      <c r="M23" s="132">
        <f>M22/2300</f>
        <v>0.217217391304348</v>
      </c>
      <c r="N23" s="128"/>
      <c r="O23" s="128"/>
      <c r="P23" s="128"/>
      <c r="Q23" s="128"/>
      <c r="R23" s="131">
        <f>R22/2700</f>
        <v>0.210555555555556</v>
      </c>
    </row>
    <row r="24" spans="2:18" ht="21.75" customHeight="1">
      <c r="B24" s="198" t="s">
        <v>25</v>
      </c>
      <c r="C24" s="199"/>
      <c r="D24" s="116" t="s">
        <v>14</v>
      </c>
      <c r="E24" s="117" t="s">
        <v>15</v>
      </c>
      <c r="F24" s="117" t="s">
        <v>16</v>
      </c>
      <c r="G24" s="118" t="s">
        <v>17</v>
      </c>
      <c r="H24" s="117" t="s">
        <v>18</v>
      </c>
      <c r="I24" s="116" t="s">
        <v>14</v>
      </c>
      <c r="J24" s="117" t="s">
        <v>15</v>
      </c>
      <c r="K24" s="117" t="s">
        <v>16</v>
      </c>
      <c r="L24" s="118" t="s">
        <v>17</v>
      </c>
      <c r="M24" s="117" t="s">
        <v>18</v>
      </c>
      <c r="N24" s="116" t="s">
        <v>14</v>
      </c>
      <c r="O24" s="117" t="s">
        <v>15</v>
      </c>
      <c r="P24" s="117" t="s">
        <v>16</v>
      </c>
      <c r="Q24" s="118" t="s">
        <v>17</v>
      </c>
      <c r="R24" s="117" t="s">
        <v>18</v>
      </c>
    </row>
    <row r="25" spans="2:18">
      <c r="B25" s="200" t="s">
        <v>26</v>
      </c>
      <c r="C25" s="201"/>
      <c r="D25" s="103">
        <v>25</v>
      </c>
      <c r="E25" s="104">
        <v>0.2</v>
      </c>
      <c r="F25" s="105">
        <v>0</v>
      </c>
      <c r="G25" s="104">
        <v>1</v>
      </c>
      <c r="H25" s="105">
        <v>3.5</v>
      </c>
      <c r="I25" s="107">
        <v>50</v>
      </c>
      <c r="J25" s="105">
        <v>0.3</v>
      </c>
      <c r="K25" s="104">
        <v>0</v>
      </c>
      <c r="L25" s="105">
        <v>1.9</v>
      </c>
      <c r="M25" s="105">
        <v>7</v>
      </c>
      <c r="N25" s="107">
        <v>50</v>
      </c>
      <c r="O25" s="105">
        <v>0.3</v>
      </c>
      <c r="P25" s="104">
        <v>0</v>
      </c>
      <c r="Q25" s="105">
        <v>1.9</v>
      </c>
      <c r="R25" s="105">
        <v>7</v>
      </c>
    </row>
    <row r="26" spans="2:18">
      <c r="B26" s="192" t="s">
        <v>27</v>
      </c>
      <c r="C26" s="202"/>
      <c r="D26" s="64" t="s">
        <v>28</v>
      </c>
      <c r="E26" s="25">
        <v>2.1</v>
      </c>
      <c r="F26" s="24">
        <v>6.8</v>
      </c>
      <c r="G26" s="25">
        <v>7.5</v>
      </c>
      <c r="H26" s="24">
        <v>100.6</v>
      </c>
      <c r="I26" s="100">
        <v>0</v>
      </c>
      <c r="J26" s="24"/>
      <c r="K26" s="25"/>
      <c r="L26" s="24"/>
      <c r="M26" s="26"/>
      <c r="N26" s="100">
        <v>0</v>
      </c>
      <c r="O26" s="24"/>
      <c r="P26" s="25"/>
      <c r="Q26" s="24"/>
      <c r="R26" s="26"/>
    </row>
    <row r="27" spans="2:18" ht="28.5" customHeight="1">
      <c r="B27" s="203" t="s">
        <v>29</v>
      </c>
      <c r="C27" s="204"/>
      <c r="D27" s="64" t="s">
        <v>30</v>
      </c>
      <c r="E27" s="25">
        <v>8</v>
      </c>
      <c r="F27" s="24">
        <v>18.5</v>
      </c>
      <c r="G27" s="25">
        <v>20.3</v>
      </c>
      <c r="H27" s="24">
        <v>266</v>
      </c>
      <c r="I27" s="100" t="s">
        <v>31</v>
      </c>
      <c r="J27" s="24">
        <v>8.4</v>
      </c>
      <c r="K27" s="25">
        <v>19.5</v>
      </c>
      <c r="L27" s="24">
        <v>21.4</v>
      </c>
      <c r="M27" s="26">
        <v>299.2</v>
      </c>
      <c r="N27" s="100" t="s">
        <v>32</v>
      </c>
      <c r="O27" s="24">
        <v>8.9</v>
      </c>
      <c r="P27" s="25">
        <v>20.6</v>
      </c>
      <c r="Q27" s="24">
        <v>22.6</v>
      </c>
      <c r="R27" s="26">
        <v>315.8</v>
      </c>
    </row>
    <row r="28" spans="2:18">
      <c r="B28" s="203" t="s">
        <v>33</v>
      </c>
      <c r="C28" s="205"/>
      <c r="D28" s="64">
        <v>200</v>
      </c>
      <c r="E28" s="24">
        <v>0.2</v>
      </c>
      <c r="F28" s="25">
        <v>0</v>
      </c>
      <c r="G28" s="24">
        <v>23.2</v>
      </c>
      <c r="H28" s="26">
        <v>94</v>
      </c>
      <c r="I28" s="100">
        <v>200</v>
      </c>
      <c r="J28" s="24">
        <v>0.2</v>
      </c>
      <c r="K28" s="25">
        <v>0</v>
      </c>
      <c r="L28" s="24">
        <v>23.2</v>
      </c>
      <c r="M28" s="26">
        <v>94</v>
      </c>
      <c r="N28" s="100">
        <v>200</v>
      </c>
      <c r="O28" s="24">
        <v>0.2</v>
      </c>
      <c r="P28" s="25">
        <v>0</v>
      </c>
      <c r="Q28" s="24">
        <v>23.2</v>
      </c>
      <c r="R28" s="26">
        <v>94</v>
      </c>
    </row>
    <row r="29" spans="2:18">
      <c r="B29" s="206" t="s">
        <v>34</v>
      </c>
      <c r="C29" s="207"/>
      <c r="D29" s="133">
        <v>30</v>
      </c>
      <c r="E29" s="125">
        <v>1.5</v>
      </c>
      <c r="F29" s="124">
        <v>0.3</v>
      </c>
      <c r="G29" s="125">
        <v>13.8</v>
      </c>
      <c r="H29" s="125">
        <v>66</v>
      </c>
      <c r="I29" s="126">
        <v>40</v>
      </c>
      <c r="J29" s="125">
        <v>2</v>
      </c>
      <c r="K29" s="124">
        <v>0.4</v>
      </c>
      <c r="L29" s="125">
        <v>18.399999999999999</v>
      </c>
      <c r="M29" s="134">
        <v>88</v>
      </c>
      <c r="N29" s="123">
        <v>50</v>
      </c>
      <c r="O29" s="125">
        <v>2.5</v>
      </c>
      <c r="P29" s="124">
        <v>0.5</v>
      </c>
      <c r="Q29" s="125">
        <v>23</v>
      </c>
      <c r="R29" s="125">
        <v>110</v>
      </c>
    </row>
    <row r="30" spans="2:18">
      <c r="B30" s="205"/>
      <c r="C30" s="205"/>
      <c r="D30" s="135"/>
      <c r="E30" s="136">
        <f>SUM(E25:E29)</f>
        <v>12</v>
      </c>
      <c r="F30" s="136">
        <f>SUM(F25:F29)</f>
        <v>25.6</v>
      </c>
      <c r="G30" s="136">
        <f>SUM(G25:G29)</f>
        <v>65.8</v>
      </c>
      <c r="H30" s="136">
        <f>SUM(H25:H29)</f>
        <v>530.1</v>
      </c>
      <c r="I30" s="137"/>
      <c r="J30" s="136">
        <f>SUM(J25:J29)</f>
        <v>10.9</v>
      </c>
      <c r="K30" s="136">
        <f>SUM(K25:K29)</f>
        <v>19.899999999999999</v>
      </c>
      <c r="L30" s="136">
        <f>SUM(L25:L29)</f>
        <v>64.900000000000006</v>
      </c>
      <c r="M30" s="136">
        <f>SUM(M25:M29)</f>
        <v>488.2</v>
      </c>
      <c r="N30" s="137"/>
      <c r="O30" s="136">
        <f>SUM(O25:O29)</f>
        <v>11.9</v>
      </c>
      <c r="P30" s="136">
        <f>SUM(P25:P29)</f>
        <v>21.1</v>
      </c>
      <c r="Q30" s="136">
        <f>SUM(Q25:Q29)</f>
        <v>70.7</v>
      </c>
      <c r="R30" s="136">
        <f>SUM(R25:R29)</f>
        <v>526.79999999999995</v>
      </c>
    </row>
    <row r="31" spans="2:18">
      <c r="B31" s="193"/>
      <c r="C31" s="193"/>
      <c r="D31" s="100"/>
      <c r="E31" s="25"/>
      <c r="F31" s="25"/>
      <c r="G31" s="138"/>
      <c r="H31" s="131">
        <v>0.3</v>
      </c>
      <c r="I31" s="100"/>
      <c r="J31" s="25"/>
      <c r="K31" s="25"/>
      <c r="L31" s="25"/>
      <c r="M31" s="131">
        <v>0.3</v>
      </c>
      <c r="N31" s="100"/>
      <c r="O31" s="25"/>
      <c r="P31" s="25"/>
      <c r="Q31" s="25"/>
      <c r="R31" s="131">
        <v>0.3</v>
      </c>
    </row>
    <row r="32" spans="2:18" ht="21" customHeight="1">
      <c r="B32" s="198" t="s">
        <v>35</v>
      </c>
      <c r="C32" s="199"/>
      <c r="D32" s="116" t="s">
        <v>14</v>
      </c>
      <c r="E32" s="117" t="s">
        <v>15</v>
      </c>
      <c r="F32" s="117" t="s">
        <v>16</v>
      </c>
      <c r="G32" s="118" t="s">
        <v>17</v>
      </c>
      <c r="H32" s="117" t="s">
        <v>18</v>
      </c>
      <c r="I32" s="116" t="s">
        <v>14</v>
      </c>
      <c r="J32" s="117" t="s">
        <v>15</v>
      </c>
      <c r="K32" s="117" t="s">
        <v>16</v>
      </c>
      <c r="L32" s="118" t="s">
        <v>17</v>
      </c>
      <c r="M32" s="117" t="s">
        <v>18</v>
      </c>
      <c r="N32" s="116" t="s">
        <v>14</v>
      </c>
      <c r="O32" s="117" t="s">
        <v>15</v>
      </c>
      <c r="P32" s="117" t="s">
        <v>16</v>
      </c>
      <c r="Q32" s="118" t="s">
        <v>17</v>
      </c>
      <c r="R32" s="117" t="s">
        <v>18</v>
      </c>
    </row>
    <row r="33" spans="2:18">
      <c r="B33" s="200" t="s">
        <v>36</v>
      </c>
      <c r="C33" s="201"/>
      <c r="D33" s="103">
        <v>65</v>
      </c>
      <c r="E33" s="105">
        <v>2.9</v>
      </c>
      <c r="F33" s="104">
        <v>12.2</v>
      </c>
      <c r="G33" s="105">
        <v>39.6</v>
      </c>
      <c r="H33" s="108">
        <v>276.3</v>
      </c>
      <c r="I33" s="107">
        <v>65</v>
      </c>
      <c r="J33" s="105">
        <v>2.9</v>
      </c>
      <c r="K33" s="104">
        <v>12.2</v>
      </c>
      <c r="L33" s="105">
        <v>39.6</v>
      </c>
      <c r="M33" s="108">
        <v>276.3</v>
      </c>
      <c r="N33" s="107">
        <v>65</v>
      </c>
      <c r="O33" s="105">
        <v>2.9</v>
      </c>
      <c r="P33" s="104">
        <v>12.2</v>
      </c>
      <c r="Q33" s="105">
        <v>39.6</v>
      </c>
      <c r="R33" s="108">
        <v>276.3</v>
      </c>
    </row>
    <row r="34" spans="2:18">
      <c r="B34" s="203" t="s">
        <v>37</v>
      </c>
      <c r="C34" s="205"/>
      <c r="D34" s="64">
        <v>200</v>
      </c>
      <c r="E34" s="25">
        <v>5.8</v>
      </c>
      <c r="F34" s="24">
        <v>5</v>
      </c>
      <c r="G34" s="25">
        <v>8</v>
      </c>
      <c r="H34" s="24">
        <v>106</v>
      </c>
      <c r="I34" s="100">
        <v>200</v>
      </c>
      <c r="J34" s="24">
        <v>5.8</v>
      </c>
      <c r="K34" s="25">
        <v>5</v>
      </c>
      <c r="L34" s="24">
        <v>8</v>
      </c>
      <c r="M34" s="26">
        <v>106</v>
      </c>
      <c r="N34" s="100">
        <v>200</v>
      </c>
      <c r="O34" s="24">
        <v>5.8</v>
      </c>
      <c r="P34" s="25">
        <v>5</v>
      </c>
      <c r="Q34" s="24">
        <v>8</v>
      </c>
      <c r="R34" s="26">
        <v>106</v>
      </c>
    </row>
    <row r="35" spans="2:18">
      <c r="B35" s="196" t="s">
        <v>38</v>
      </c>
      <c r="C35" s="197"/>
      <c r="D35" s="133">
        <v>100</v>
      </c>
      <c r="E35" s="125">
        <v>0.4</v>
      </c>
      <c r="F35" s="124">
        <v>0.4</v>
      </c>
      <c r="G35" s="125">
        <v>9.8000000000000007</v>
      </c>
      <c r="H35" s="124">
        <v>45</v>
      </c>
      <c r="I35" s="123">
        <v>150</v>
      </c>
      <c r="J35" s="124">
        <v>0.6</v>
      </c>
      <c r="K35" s="125">
        <v>0.6</v>
      </c>
      <c r="L35" s="124">
        <v>14.7</v>
      </c>
      <c r="M35" s="125">
        <v>67.5</v>
      </c>
      <c r="N35" s="123">
        <v>150</v>
      </c>
      <c r="O35" s="124">
        <v>0.6</v>
      </c>
      <c r="P35" s="125">
        <v>0.6</v>
      </c>
      <c r="Q35" s="124">
        <v>14.7</v>
      </c>
      <c r="R35" s="125">
        <v>67.5</v>
      </c>
    </row>
    <row r="36" spans="2:18">
      <c r="B36" s="139"/>
      <c r="C36" s="128"/>
      <c r="D36" s="140"/>
      <c r="E36" s="130">
        <f t="shared" ref="E36:R36" si="2">SUM(E33:E35)</f>
        <v>9.1</v>
      </c>
      <c r="F36" s="130">
        <f t="shared" si="2"/>
        <v>17.600000000000001</v>
      </c>
      <c r="G36" s="130">
        <f t="shared" si="2"/>
        <v>57.4</v>
      </c>
      <c r="H36" s="130">
        <f t="shared" si="2"/>
        <v>427.3</v>
      </c>
      <c r="I36" s="129"/>
      <c r="J36" s="130">
        <f t="shared" si="2"/>
        <v>9.3000000000000007</v>
      </c>
      <c r="K36" s="130">
        <f t="shared" si="2"/>
        <v>17.8</v>
      </c>
      <c r="L36" s="130">
        <f t="shared" si="2"/>
        <v>62.3</v>
      </c>
      <c r="M36" s="130">
        <f t="shared" si="2"/>
        <v>449.8</v>
      </c>
      <c r="N36" s="129"/>
      <c r="O36" s="130">
        <f t="shared" si="2"/>
        <v>9.3000000000000007</v>
      </c>
      <c r="P36" s="130">
        <f t="shared" si="2"/>
        <v>17.8</v>
      </c>
      <c r="Q36" s="130">
        <f t="shared" si="2"/>
        <v>62.3</v>
      </c>
      <c r="R36" s="130">
        <f t="shared" si="2"/>
        <v>449.8</v>
      </c>
    </row>
    <row r="37" spans="2:18">
      <c r="B37" s="128"/>
      <c r="C37" s="128"/>
      <c r="D37" s="128"/>
      <c r="E37" s="128"/>
      <c r="F37" s="128"/>
      <c r="G37" s="128"/>
      <c r="H37" s="132">
        <v>0.15</v>
      </c>
      <c r="I37" s="128"/>
      <c r="J37" s="128"/>
      <c r="K37" s="128"/>
      <c r="L37" s="128"/>
      <c r="M37" s="132">
        <v>0.15</v>
      </c>
      <c r="N37" s="128"/>
      <c r="O37" s="128"/>
      <c r="P37" s="128"/>
      <c r="Q37" s="128"/>
      <c r="R37" s="132">
        <v>0.15</v>
      </c>
    </row>
    <row r="38" spans="2:18">
      <c r="B38" s="208" t="s">
        <v>39</v>
      </c>
      <c r="C38" s="209"/>
      <c r="D38" s="141"/>
      <c r="E38" s="142">
        <f>SUM(E22+E30+E36)</f>
        <v>38.200000000000003</v>
      </c>
      <c r="F38" s="142">
        <f>SUM(F22+F30+F36)</f>
        <v>58.9</v>
      </c>
      <c r="G38" s="142">
        <f>SUM(G22+G30+G36)</f>
        <v>173.8</v>
      </c>
      <c r="H38" s="142">
        <f>SUM(H22+H30+H36)</f>
        <v>1370.6</v>
      </c>
      <c r="I38" s="142"/>
      <c r="J38" s="142">
        <f>SUM(J22+J30+J36)</f>
        <v>39.799999999999997</v>
      </c>
      <c r="K38" s="142">
        <f>SUM(K22+K30+K36)</f>
        <v>55.1</v>
      </c>
      <c r="L38" s="142">
        <f>SUM(L22+L30+L36)</f>
        <v>192.9</v>
      </c>
      <c r="M38" s="142">
        <f>SUM(M22+M30+M36)</f>
        <v>1437.6</v>
      </c>
      <c r="N38" s="142"/>
      <c r="O38" s="142">
        <f>SUM(O22+O30+O36)</f>
        <v>44.6</v>
      </c>
      <c r="P38" s="142">
        <f>SUM(P22+P30+P36)</f>
        <v>60.1</v>
      </c>
      <c r="Q38" s="142">
        <f>SUM(Q22+Q30+Q36)</f>
        <v>203.8</v>
      </c>
      <c r="R38" s="142">
        <f>SUM(R22+R30+R36)</f>
        <v>1545.1</v>
      </c>
    </row>
    <row r="39" spans="2:18"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15"/>
      <c r="R39" s="115"/>
    </row>
    <row r="40" spans="2:18">
      <c r="B40" s="115"/>
      <c r="C40" s="115"/>
      <c r="D40" s="115"/>
      <c r="E40" s="115"/>
      <c r="F40" s="115"/>
      <c r="G40" s="115"/>
      <c r="H40" s="115"/>
      <c r="I40" s="115"/>
      <c r="J40" s="115"/>
      <c r="K40" s="115"/>
      <c r="L40" s="115"/>
      <c r="M40" s="115"/>
      <c r="N40" s="115"/>
      <c r="O40" s="115"/>
      <c r="P40" s="115"/>
      <c r="Q40" s="115"/>
      <c r="R40" s="115"/>
    </row>
    <row r="41" spans="2:18">
      <c r="B41" s="186" t="s">
        <v>40</v>
      </c>
      <c r="C41" s="186"/>
      <c r="D41" s="186"/>
      <c r="E41" s="186"/>
      <c r="F41" s="186"/>
      <c r="G41" s="186"/>
      <c r="H41" s="186"/>
      <c r="I41" s="186"/>
      <c r="J41" s="186"/>
      <c r="K41" s="186"/>
      <c r="L41" s="186"/>
      <c r="M41" s="186"/>
      <c r="N41" s="186"/>
      <c r="O41" s="186"/>
      <c r="P41" s="186"/>
      <c r="Q41" s="186"/>
      <c r="R41" s="186"/>
    </row>
    <row r="42" spans="2:18">
      <c r="B42" s="219" t="s">
        <v>10</v>
      </c>
      <c r="C42" s="220"/>
      <c r="D42" s="187" t="s">
        <v>11</v>
      </c>
      <c r="E42" s="188"/>
      <c r="F42" s="188"/>
      <c r="G42" s="188"/>
      <c r="H42" s="189"/>
      <c r="I42" s="187" t="s">
        <v>12</v>
      </c>
      <c r="J42" s="188"/>
      <c r="K42" s="188"/>
      <c r="L42" s="188"/>
      <c r="M42" s="189"/>
      <c r="N42" s="187" t="s">
        <v>13</v>
      </c>
      <c r="O42" s="188"/>
      <c r="P42" s="188"/>
      <c r="Q42" s="188"/>
      <c r="R42" s="189"/>
    </row>
    <row r="43" spans="2:18">
      <c r="B43" s="236"/>
      <c r="C43" s="237"/>
      <c r="D43" s="116" t="s">
        <v>14</v>
      </c>
      <c r="E43" s="117" t="s">
        <v>15</v>
      </c>
      <c r="F43" s="117" t="s">
        <v>16</v>
      </c>
      <c r="G43" s="118" t="s">
        <v>17</v>
      </c>
      <c r="H43" s="117" t="s">
        <v>18</v>
      </c>
      <c r="I43" s="116" t="s">
        <v>14</v>
      </c>
      <c r="J43" s="117" t="s">
        <v>15</v>
      </c>
      <c r="K43" s="117" t="s">
        <v>16</v>
      </c>
      <c r="L43" s="118" t="s">
        <v>17</v>
      </c>
      <c r="M43" s="117" t="s">
        <v>18</v>
      </c>
      <c r="N43" s="116" t="s">
        <v>14</v>
      </c>
      <c r="O43" s="117" t="s">
        <v>15</v>
      </c>
      <c r="P43" s="117" t="s">
        <v>16</v>
      </c>
      <c r="Q43" s="118" t="s">
        <v>17</v>
      </c>
      <c r="R43" s="117" t="s">
        <v>18</v>
      </c>
    </row>
    <row r="44" spans="2:18">
      <c r="B44" s="190" t="s">
        <v>41</v>
      </c>
      <c r="C44" s="210"/>
      <c r="D44" s="103">
        <v>10</v>
      </c>
      <c r="E44" s="105">
        <v>0.1</v>
      </c>
      <c r="F44" s="104">
        <v>7.2</v>
      </c>
      <c r="G44" s="105">
        <v>0.2</v>
      </c>
      <c r="H44" s="104">
        <v>66</v>
      </c>
      <c r="I44" s="103">
        <v>10</v>
      </c>
      <c r="J44" s="104">
        <v>0.1</v>
      </c>
      <c r="K44" s="105">
        <v>7.2</v>
      </c>
      <c r="L44" s="104">
        <v>0.2</v>
      </c>
      <c r="M44" s="105">
        <v>66</v>
      </c>
      <c r="N44" s="107">
        <v>10</v>
      </c>
      <c r="O44" s="105">
        <v>0.1</v>
      </c>
      <c r="P44" s="104">
        <v>7.2</v>
      </c>
      <c r="Q44" s="105">
        <v>0.2</v>
      </c>
      <c r="R44" s="108">
        <v>66</v>
      </c>
    </row>
    <row r="45" spans="2:18">
      <c r="B45" s="192" t="s">
        <v>42</v>
      </c>
      <c r="C45" s="193"/>
      <c r="D45" s="64">
        <v>50</v>
      </c>
      <c r="E45" s="24">
        <v>6.3</v>
      </c>
      <c r="F45" s="25">
        <v>14.4</v>
      </c>
      <c r="G45" s="24">
        <v>5.5</v>
      </c>
      <c r="H45" s="25">
        <v>176.4</v>
      </c>
      <c r="I45" s="64">
        <v>50</v>
      </c>
      <c r="J45" s="24">
        <v>6.3</v>
      </c>
      <c r="K45" s="25">
        <v>14.4</v>
      </c>
      <c r="L45" s="24">
        <v>5.5</v>
      </c>
      <c r="M45" s="25">
        <v>176.4</v>
      </c>
      <c r="N45" s="64">
        <v>75</v>
      </c>
      <c r="O45" s="25">
        <v>9.4</v>
      </c>
      <c r="P45" s="24">
        <v>21.5</v>
      </c>
      <c r="Q45" s="25">
        <v>8.3000000000000007</v>
      </c>
      <c r="R45" s="24">
        <v>264.5</v>
      </c>
    </row>
    <row r="46" spans="2:18">
      <c r="B46" s="192" t="s">
        <v>43</v>
      </c>
      <c r="C46" s="211"/>
      <c r="D46" s="64">
        <v>100</v>
      </c>
      <c r="E46" s="24">
        <v>2</v>
      </c>
      <c r="F46" s="25">
        <v>6.5</v>
      </c>
      <c r="G46" s="24">
        <v>15.8</v>
      </c>
      <c r="H46" s="25">
        <v>130.6</v>
      </c>
      <c r="I46" s="64">
        <v>150</v>
      </c>
      <c r="J46" s="25">
        <v>3</v>
      </c>
      <c r="K46" s="24">
        <v>9.6999999999999993</v>
      </c>
      <c r="L46" s="25">
        <v>23.7</v>
      </c>
      <c r="M46" s="24">
        <v>195.9</v>
      </c>
      <c r="N46" s="100">
        <v>150</v>
      </c>
      <c r="O46" s="24">
        <v>3</v>
      </c>
      <c r="P46" s="25">
        <v>9.6999999999999993</v>
      </c>
      <c r="Q46" s="24">
        <v>23.7</v>
      </c>
      <c r="R46" s="26">
        <v>195.9</v>
      </c>
    </row>
    <row r="47" spans="2:18">
      <c r="B47" s="192" t="s">
        <v>44</v>
      </c>
      <c r="C47" s="211"/>
      <c r="D47" s="64">
        <v>200</v>
      </c>
      <c r="E47" s="24">
        <v>4</v>
      </c>
      <c r="F47" s="25">
        <v>3</v>
      </c>
      <c r="G47" s="24">
        <v>20.8</v>
      </c>
      <c r="H47" s="25">
        <v>128.6</v>
      </c>
      <c r="I47" s="64">
        <v>200</v>
      </c>
      <c r="J47" s="25">
        <v>4</v>
      </c>
      <c r="K47" s="24">
        <v>3</v>
      </c>
      <c r="L47" s="25">
        <v>20.8</v>
      </c>
      <c r="M47" s="24">
        <v>128.6</v>
      </c>
      <c r="N47" s="100">
        <v>200</v>
      </c>
      <c r="O47" s="24">
        <v>4</v>
      </c>
      <c r="P47" s="25">
        <v>3</v>
      </c>
      <c r="Q47" s="24">
        <v>20.8</v>
      </c>
      <c r="R47" s="26">
        <v>128.6</v>
      </c>
    </row>
    <row r="48" spans="2:18">
      <c r="B48" s="196" t="s">
        <v>24</v>
      </c>
      <c r="C48" s="197"/>
      <c r="D48" s="123">
        <v>30</v>
      </c>
      <c r="E48" s="124">
        <v>2.2999999999999998</v>
      </c>
      <c r="F48" s="125">
        <v>0.9</v>
      </c>
      <c r="G48" s="124">
        <v>15.2</v>
      </c>
      <c r="H48" s="125">
        <v>79.2</v>
      </c>
      <c r="I48" s="126">
        <v>40</v>
      </c>
      <c r="J48" s="125">
        <v>3.1</v>
      </c>
      <c r="K48" s="124">
        <v>1.2</v>
      </c>
      <c r="L48" s="125">
        <v>20.2</v>
      </c>
      <c r="M48" s="127">
        <v>105.6</v>
      </c>
      <c r="N48" s="126">
        <v>50</v>
      </c>
      <c r="O48" s="125">
        <v>3.9</v>
      </c>
      <c r="P48" s="124">
        <v>1.5</v>
      </c>
      <c r="Q48" s="125">
        <v>25.3</v>
      </c>
      <c r="R48" s="127">
        <v>132</v>
      </c>
    </row>
    <row r="49" spans="2:18">
      <c r="B49" s="128"/>
      <c r="C49" s="128"/>
      <c r="D49" s="140"/>
      <c r="E49" s="130">
        <f>SUM(E44:E48)</f>
        <v>14.7</v>
      </c>
      <c r="F49" s="130">
        <f t="shared" ref="F49:H49" si="3">SUM(F44:F48)</f>
        <v>32</v>
      </c>
      <c r="G49" s="130">
        <f t="shared" si="3"/>
        <v>57.5</v>
      </c>
      <c r="H49" s="130">
        <f t="shared" si="3"/>
        <v>580.79999999999995</v>
      </c>
      <c r="I49" s="129"/>
      <c r="J49" s="130">
        <f t="shared" ref="J49:M49" si="4">SUM(J44:J48)</f>
        <v>16.5</v>
      </c>
      <c r="K49" s="130">
        <f t="shared" si="4"/>
        <v>35.5</v>
      </c>
      <c r="L49" s="130">
        <f t="shared" si="4"/>
        <v>70.400000000000006</v>
      </c>
      <c r="M49" s="130">
        <f t="shared" si="4"/>
        <v>672.5</v>
      </c>
      <c r="N49" s="129"/>
      <c r="O49" s="130">
        <f t="shared" ref="O49:R49" si="5">SUM(O44:O48)</f>
        <v>20.399999999999999</v>
      </c>
      <c r="P49" s="130">
        <f t="shared" si="5"/>
        <v>42.9</v>
      </c>
      <c r="Q49" s="130">
        <f t="shared" si="5"/>
        <v>78.3</v>
      </c>
      <c r="R49" s="130">
        <f t="shared" si="5"/>
        <v>787</v>
      </c>
    </row>
    <row r="50" spans="2:18">
      <c r="B50" s="128"/>
      <c r="C50" s="128"/>
      <c r="D50" s="128"/>
      <c r="E50" s="128"/>
      <c r="F50" s="128"/>
      <c r="G50" s="128"/>
      <c r="H50" s="132">
        <v>0.25</v>
      </c>
      <c r="I50" s="131"/>
      <c r="J50" s="131"/>
      <c r="K50" s="131"/>
      <c r="L50" s="131"/>
      <c r="M50" s="132">
        <v>0.25</v>
      </c>
      <c r="N50" s="131"/>
      <c r="O50" s="131"/>
      <c r="P50" s="131"/>
      <c r="Q50" s="131"/>
      <c r="R50" s="132">
        <v>0.25</v>
      </c>
    </row>
    <row r="51" spans="2:18">
      <c r="B51" s="198" t="s">
        <v>45</v>
      </c>
      <c r="C51" s="199"/>
      <c r="D51" s="116" t="s">
        <v>14</v>
      </c>
      <c r="E51" s="117" t="s">
        <v>15</v>
      </c>
      <c r="F51" s="117" t="s">
        <v>16</v>
      </c>
      <c r="G51" s="118" t="s">
        <v>17</v>
      </c>
      <c r="H51" s="117" t="s">
        <v>18</v>
      </c>
      <c r="I51" s="116" t="s">
        <v>14</v>
      </c>
      <c r="J51" s="117" t="s">
        <v>15</v>
      </c>
      <c r="K51" s="117" t="s">
        <v>16</v>
      </c>
      <c r="L51" s="118" t="s">
        <v>17</v>
      </c>
      <c r="M51" s="117" t="s">
        <v>18</v>
      </c>
      <c r="N51" s="116" t="s">
        <v>14</v>
      </c>
      <c r="O51" s="117" t="s">
        <v>15</v>
      </c>
      <c r="P51" s="117" t="s">
        <v>16</v>
      </c>
      <c r="Q51" s="118" t="s">
        <v>17</v>
      </c>
      <c r="R51" s="117" t="s">
        <v>18</v>
      </c>
    </row>
    <row r="52" spans="2:18">
      <c r="B52" s="190" t="s">
        <v>46</v>
      </c>
      <c r="C52" s="191"/>
      <c r="D52" s="107">
        <v>25</v>
      </c>
      <c r="E52" s="105">
        <v>0.35</v>
      </c>
      <c r="F52" s="104">
        <v>1.1000000000000001</v>
      </c>
      <c r="G52" s="105">
        <v>2.1</v>
      </c>
      <c r="H52" s="105">
        <v>19.8</v>
      </c>
      <c r="I52" s="107">
        <v>50</v>
      </c>
      <c r="J52" s="105">
        <v>0.7</v>
      </c>
      <c r="K52" s="104">
        <v>2.2999999999999998</v>
      </c>
      <c r="L52" s="105">
        <v>4.3</v>
      </c>
      <c r="M52" s="104">
        <v>39.700000000000003</v>
      </c>
      <c r="N52" s="103">
        <v>50</v>
      </c>
      <c r="O52" s="105">
        <v>0.7</v>
      </c>
      <c r="P52" s="104">
        <v>2.2999999999999998</v>
      </c>
      <c r="Q52" s="105">
        <v>4.3</v>
      </c>
      <c r="R52" s="105">
        <v>39.700000000000003</v>
      </c>
    </row>
    <row r="53" spans="2:18">
      <c r="B53" s="203" t="s">
        <v>47</v>
      </c>
      <c r="C53" s="212"/>
      <c r="D53" s="64">
        <v>200</v>
      </c>
      <c r="E53" s="25">
        <v>1.8</v>
      </c>
      <c r="F53" s="24">
        <v>3.4</v>
      </c>
      <c r="G53" s="25">
        <v>13.2</v>
      </c>
      <c r="H53" s="24">
        <v>90</v>
      </c>
      <c r="I53" s="100">
        <v>0</v>
      </c>
      <c r="J53" s="24"/>
      <c r="K53" s="25"/>
      <c r="L53" s="24"/>
      <c r="M53" s="65"/>
      <c r="N53" s="64">
        <v>0</v>
      </c>
      <c r="O53" s="24"/>
      <c r="P53" s="25"/>
      <c r="Q53" s="24"/>
      <c r="R53" s="24"/>
    </row>
    <row r="54" spans="2:18">
      <c r="B54" s="192" t="s">
        <v>48</v>
      </c>
      <c r="C54" s="202"/>
      <c r="D54" s="64">
        <v>50</v>
      </c>
      <c r="E54" s="25">
        <v>10.3</v>
      </c>
      <c r="F54" s="24">
        <v>8.1999999999999993</v>
      </c>
      <c r="G54" s="25">
        <v>6.8</v>
      </c>
      <c r="H54" s="24">
        <v>141</v>
      </c>
      <c r="I54" s="64">
        <v>50</v>
      </c>
      <c r="J54" s="25">
        <v>10.3</v>
      </c>
      <c r="K54" s="24">
        <v>8.1999999999999993</v>
      </c>
      <c r="L54" s="25">
        <v>6.8</v>
      </c>
      <c r="M54" s="24">
        <v>141</v>
      </c>
      <c r="N54" s="100">
        <v>75</v>
      </c>
      <c r="O54" s="24">
        <v>15.5</v>
      </c>
      <c r="P54" s="25">
        <v>12.3</v>
      </c>
      <c r="Q54" s="24">
        <v>10.199999999999999</v>
      </c>
      <c r="R54" s="24">
        <v>211.5</v>
      </c>
    </row>
    <row r="55" spans="2:18">
      <c r="B55" s="194" t="s">
        <v>49</v>
      </c>
      <c r="C55" s="213"/>
      <c r="D55" s="64">
        <v>100</v>
      </c>
      <c r="E55" s="24">
        <v>1.4</v>
      </c>
      <c r="F55" s="25">
        <v>2.7</v>
      </c>
      <c r="G55" s="24">
        <v>14.9</v>
      </c>
      <c r="H55" s="24">
        <v>90</v>
      </c>
      <c r="I55" s="100">
        <v>150</v>
      </c>
      <c r="J55" s="24">
        <v>2.1</v>
      </c>
      <c r="K55" s="25">
        <v>4.0999999999999996</v>
      </c>
      <c r="L55" s="24">
        <v>22.4</v>
      </c>
      <c r="M55" s="65">
        <v>135</v>
      </c>
      <c r="N55" s="64">
        <v>150</v>
      </c>
      <c r="O55" s="24">
        <v>2.1</v>
      </c>
      <c r="P55" s="25">
        <v>4.0999999999999996</v>
      </c>
      <c r="Q55" s="24">
        <v>22.4</v>
      </c>
      <c r="R55" s="24">
        <v>135</v>
      </c>
    </row>
    <row r="56" spans="2:18">
      <c r="B56" s="192" t="s">
        <v>50</v>
      </c>
      <c r="C56" s="211"/>
      <c r="D56" s="64">
        <v>200</v>
      </c>
      <c r="E56" s="25">
        <v>0.6</v>
      </c>
      <c r="F56" s="24">
        <v>0.4</v>
      </c>
      <c r="G56" s="25">
        <v>32.6</v>
      </c>
      <c r="H56" s="24">
        <v>140</v>
      </c>
      <c r="I56" s="100">
        <v>200</v>
      </c>
      <c r="J56" s="24">
        <v>0.6</v>
      </c>
      <c r="K56" s="24">
        <v>0.4</v>
      </c>
      <c r="L56" s="25">
        <v>32.6</v>
      </c>
      <c r="M56" s="65">
        <v>140</v>
      </c>
      <c r="N56" s="64">
        <v>200</v>
      </c>
      <c r="O56" s="24">
        <v>0.6</v>
      </c>
      <c r="P56" s="25">
        <v>0.4</v>
      </c>
      <c r="Q56" s="24">
        <v>32.6</v>
      </c>
      <c r="R56" s="24">
        <v>140</v>
      </c>
    </row>
    <row r="57" spans="2:18">
      <c r="B57" s="206" t="s">
        <v>34</v>
      </c>
      <c r="C57" s="207"/>
      <c r="D57" s="133">
        <v>30</v>
      </c>
      <c r="E57" s="125">
        <v>1.5</v>
      </c>
      <c r="F57" s="124">
        <v>0.3</v>
      </c>
      <c r="G57" s="125">
        <v>13.8</v>
      </c>
      <c r="H57" s="125">
        <v>66</v>
      </c>
      <c r="I57" s="126">
        <v>40</v>
      </c>
      <c r="J57" s="125">
        <v>2</v>
      </c>
      <c r="K57" s="124">
        <v>0.4</v>
      </c>
      <c r="L57" s="125">
        <v>18.399999999999999</v>
      </c>
      <c r="M57" s="134">
        <v>88</v>
      </c>
      <c r="N57" s="123">
        <v>50</v>
      </c>
      <c r="O57" s="125">
        <v>2.5</v>
      </c>
      <c r="P57" s="124">
        <v>0.5</v>
      </c>
      <c r="Q57" s="125">
        <v>23</v>
      </c>
      <c r="R57" s="125">
        <v>110</v>
      </c>
    </row>
    <row r="58" spans="2:18">
      <c r="B58" s="128"/>
      <c r="C58" s="128"/>
      <c r="D58" s="140"/>
      <c r="E58" s="130">
        <f>SUM(E52:E57)</f>
        <v>15.95</v>
      </c>
      <c r="F58" s="130">
        <f>SUM(F52:F57)</f>
        <v>16.100000000000001</v>
      </c>
      <c r="G58" s="130">
        <f>SUM(G52:G57)</f>
        <v>83.4</v>
      </c>
      <c r="H58" s="130">
        <f>SUM(H52:H57)</f>
        <v>546.79999999999995</v>
      </c>
      <c r="I58" s="129"/>
      <c r="J58" s="130">
        <f>SUM(J52:J57)</f>
        <v>15.7</v>
      </c>
      <c r="K58" s="130">
        <f>SUM(K52:K57)</f>
        <v>15.4</v>
      </c>
      <c r="L58" s="130">
        <f>SUM(L52:L57)</f>
        <v>84.5</v>
      </c>
      <c r="M58" s="130">
        <f>SUM(M52:M57)</f>
        <v>543.70000000000005</v>
      </c>
      <c r="N58" s="129"/>
      <c r="O58" s="130">
        <f>SUM(O52:O57)</f>
        <v>21.4</v>
      </c>
      <c r="P58" s="130">
        <f>SUM(P52:P57)</f>
        <v>19.600000000000001</v>
      </c>
      <c r="Q58" s="130">
        <f>SUM(Q52:Q57)</f>
        <v>92.5</v>
      </c>
      <c r="R58" s="130">
        <f>SUM(R52:R57)</f>
        <v>636.20000000000005</v>
      </c>
    </row>
    <row r="59" spans="2:18">
      <c r="B59" s="128"/>
      <c r="C59" s="128"/>
      <c r="D59" s="128"/>
      <c r="E59" s="128"/>
      <c r="F59" s="128"/>
      <c r="G59" s="128"/>
      <c r="H59" s="132">
        <v>0.3</v>
      </c>
      <c r="I59" s="131"/>
      <c r="J59" s="131"/>
      <c r="K59" s="131"/>
      <c r="L59" s="131"/>
      <c r="M59" s="143">
        <v>0.3</v>
      </c>
      <c r="N59" s="131"/>
      <c r="O59" s="131"/>
      <c r="P59" s="131"/>
      <c r="Q59" s="131"/>
      <c r="R59" s="143">
        <v>0.3</v>
      </c>
    </row>
    <row r="60" spans="2:18">
      <c r="B60" s="198" t="s">
        <v>35</v>
      </c>
      <c r="C60" s="199"/>
      <c r="D60" s="116" t="s">
        <v>14</v>
      </c>
      <c r="E60" s="117" t="s">
        <v>15</v>
      </c>
      <c r="F60" s="117" t="s">
        <v>16</v>
      </c>
      <c r="G60" s="118" t="s">
        <v>17</v>
      </c>
      <c r="H60" s="117" t="s">
        <v>18</v>
      </c>
      <c r="I60" s="116" t="s">
        <v>14</v>
      </c>
      <c r="J60" s="117" t="s">
        <v>15</v>
      </c>
      <c r="K60" s="117" t="s">
        <v>16</v>
      </c>
      <c r="L60" s="118" t="s">
        <v>17</v>
      </c>
      <c r="M60" s="117" t="s">
        <v>18</v>
      </c>
      <c r="N60" s="116" t="s">
        <v>14</v>
      </c>
      <c r="O60" s="117" t="s">
        <v>15</v>
      </c>
      <c r="P60" s="117" t="s">
        <v>16</v>
      </c>
      <c r="Q60" s="118" t="s">
        <v>17</v>
      </c>
      <c r="R60" s="117" t="s">
        <v>18</v>
      </c>
    </row>
    <row r="61" spans="2:18">
      <c r="B61" s="200" t="s">
        <v>51</v>
      </c>
      <c r="C61" s="214"/>
      <c r="D61" s="103">
        <v>70</v>
      </c>
      <c r="E61" s="104">
        <v>3.3</v>
      </c>
      <c r="F61" s="105">
        <v>3.3</v>
      </c>
      <c r="G61" s="104">
        <v>25.9</v>
      </c>
      <c r="H61" s="105">
        <v>145.6</v>
      </c>
      <c r="I61" s="103">
        <v>100</v>
      </c>
      <c r="J61" s="104">
        <v>4.7</v>
      </c>
      <c r="K61" s="105">
        <v>4.7</v>
      </c>
      <c r="L61" s="104">
        <v>37</v>
      </c>
      <c r="M61" s="105">
        <v>208</v>
      </c>
      <c r="N61" s="103">
        <v>130</v>
      </c>
      <c r="O61" s="104">
        <v>6.1</v>
      </c>
      <c r="P61" s="105">
        <v>6.1</v>
      </c>
      <c r="Q61" s="104">
        <v>48.1</v>
      </c>
      <c r="R61" s="105">
        <v>270.39999999999998</v>
      </c>
    </row>
    <row r="62" spans="2:18">
      <c r="B62" s="206" t="s">
        <v>52</v>
      </c>
      <c r="C62" s="215"/>
      <c r="D62" s="123">
        <v>200</v>
      </c>
      <c r="E62" s="124">
        <v>5.6</v>
      </c>
      <c r="F62" s="125">
        <v>5.9</v>
      </c>
      <c r="G62" s="124">
        <v>9</v>
      </c>
      <c r="H62" s="125">
        <v>110.1</v>
      </c>
      <c r="I62" s="126">
        <v>200</v>
      </c>
      <c r="J62" s="125">
        <v>5.6</v>
      </c>
      <c r="K62" s="124">
        <v>5.9</v>
      </c>
      <c r="L62" s="125">
        <v>9</v>
      </c>
      <c r="M62" s="127">
        <v>110.1</v>
      </c>
      <c r="N62" s="126">
        <v>200</v>
      </c>
      <c r="O62" s="125">
        <v>5.6</v>
      </c>
      <c r="P62" s="124">
        <v>5.9</v>
      </c>
      <c r="Q62" s="125">
        <v>9</v>
      </c>
      <c r="R62" s="127">
        <v>110.1</v>
      </c>
    </row>
    <row r="63" spans="2:18">
      <c r="B63" s="128"/>
      <c r="C63" s="128"/>
      <c r="D63" s="140"/>
      <c r="E63" s="144">
        <f t="shared" ref="E63:R63" si="6">SUM(E61:E62)</f>
        <v>8.9</v>
      </c>
      <c r="F63" s="144">
        <f t="shared" si="6"/>
        <v>9.1999999999999993</v>
      </c>
      <c r="G63" s="144">
        <f t="shared" si="6"/>
        <v>34.9</v>
      </c>
      <c r="H63" s="144">
        <f t="shared" si="6"/>
        <v>255.7</v>
      </c>
      <c r="I63" s="129"/>
      <c r="J63" s="144">
        <f t="shared" si="6"/>
        <v>10.3</v>
      </c>
      <c r="K63" s="144">
        <f t="shared" si="6"/>
        <v>10.6</v>
      </c>
      <c r="L63" s="144">
        <f t="shared" si="6"/>
        <v>46</v>
      </c>
      <c r="M63" s="144">
        <f t="shared" si="6"/>
        <v>318.10000000000002</v>
      </c>
      <c r="N63" s="129"/>
      <c r="O63" s="144">
        <f t="shared" si="6"/>
        <v>11.7</v>
      </c>
      <c r="P63" s="144">
        <f t="shared" si="6"/>
        <v>12</v>
      </c>
      <c r="Q63" s="144">
        <f t="shared" si="6"/>
        <v>57.1</v>
      </c>
      <c r="R63" s="144">
        <f t="shared" si="6"/>
        <v>380.5</v>
      </c>
    </row>
    <row r="64" spans="2:18">
      <c r="B64" s="128"/>
      <c r="C64" s="128"/>
      <c r="D64" s="128"/>
      <c r="E64" s="128"/>
      <c r="F64" s="128"/>
      <c r="G64" s="128"/>
      <c r="H64" s="132">
        <f>H63/2100</f>
        <v>0.121761904761905</v>
      </c>
      <c r="I64" s="131"/>
      <c r="J64" s="131"/>
      <c r="K64" s="131"/>
      <c r="L64" s="131"/>
      <c r="M64" s="132">
        <f>M63/2300</f>
        <v>0.138304347826087</v>
      </c>
      <c r="N64" s="131"/>
      <c r="O64" s="131"/>
      <c r="P64" s="131"/>
      <c r="Q64" s="131"/>
      <c r="R64" s="132">
        <f>R63/2700</f>
        <v>0.14092592592592601</v>
      </c>
    </row>
    <row r="65" spans="2:18">
      <c r="B65" s="208" t="s">
        <v>39</v>
      </c>
      <c r="C65" s="209"/>
      <c r="D65" s="141"/>
      <c r="E65" s="142">
        <f>SUM(E49+E58+E63)</f>
        <v>39.549999999999997</v>
      </c>
      <c r="F65" s="142">
        <f>SUM(F49+F58+F63)</f>
        <v>57.3</v>
      </c>
      <c r="G65" s="142">
        <f>SUM(G49+G58+G63)</f>
        <v>175.8</v>
      </c>
      <c r="H65" s="142">
        <f>SUM(H49+H58+H63)</f>
        <v>1383.3</v>
      </c>
      <c r="I65" s="142"/>
      <c r="J65" s="142">
        <f>SUM(J49+J58+J63)</f>
        <v>42.5</v>
      </c>
      <c r="K65" s="142">
        <f>SUM(K49+K58+K63)</f>
        <v>61.5</v>
      </c>
      <c r="L65" s="142">
        <f>SUM(L49+L58+L63)</f>
        <v>200.9</v>
      </c>
      <c r="M65" s="142">
        <f>SUM(M49+M58+M63)</f>
        <v>1534.3</v>
      </c>
      <c r="N65" s="142"/>
      <c r="O65" s="142">
        <f>SUM(O49+O58+O63)</f>
        <v>53.5</v>
      </c>
      <c r="P65" s="142">
        <f>SUM(P49+P58+P63)</f>
        <v>74.5</v>
      </c>
      <c r="Q65" s="142">
        <f>SUM(Q49+Q58+Q63)</f>
        <v>227.9</v>
      </c>
      <c r="R65" s="142">
        <f>SUM(R49+R58+R63)</f>
        <v>1803.7</v>
      </c>
    </row>
    <row r="66" spans="2:18">
      <c r="B66" s="115"/>
      <c r="C66" s="115"/>
      <c r="D66" s="115"/>
      <c r="E66" s="115"/>
      <c r="F66" s="115"/>
      <c r="G66" s="115"/>
      <c r="H66" s="115"/>
      <c r="I66" s="115"/>
      <c r="J66" s="115"/>
      <c r="K66" s="115"/>
      <c r="L66" s="115"/>
      <c r="M66" s="115"/>
      <c r="N66" s="115"/>
      <c r="O66" s="115"/>
      <c r="P66" s="115"/>
      <c r="Q66" s="115"/>
      <c r="R66" s="115"/>
    </row>
    <row r="67" spans="2:18">
      <c r="B67" s="115"/>
      <c r="C67" s="115"/>
      <c r="D67" s="115"/>
      <c r="E67" s="115"/>
      <c r="F67" s="115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5"/>
      <c r="R67" s="115"/>
    </row>
    <row r="68" spans="2:18">
      <c r="B68" s="186" t="s">
        <v>53</v>
      </c>
      <c r="C68" s="186"/>
      <c r="D68" s="186"/>
      <c r="E68" s="186"/>
      <c r="F68" s="186"/>
      <c r="G68" s="186"/>
      <c r="H68" s="186"/>
      <c r="I68" s="186"/>
      <c r="J68" s="186"/>
      <c r="K68" s="186"/>
      <c r="L68" s="186"/>
      <c r="M68" s="186"/>
      <c r="N68" s="186"/>
      <c r="O68" s="186"/>
      <c r="P68" s="186"/>
      <c r="Q68" s="186"/>
      <c r="R68" s="186"/>
    </row>
    <row r="69" spans="2:18">
      <c r="B69" s="219" t="s">
        <v>10</v>
      </c>
      <c r="C69" s="220"/>
      <c r="D69" s="187" t="s">
        <v>11</v>
      </c>
      <c r="E69" s="188"/>
      <c r="F69" s="188"/>
      <c r="G69" s="188"/>
      <c r="H69" s="189"/>
      <c r="I69" s="187" t="s">
        <v>12</v>
      </c>
      <c r="J69" s="188"/>
      <c r="K69" s="188"/>
      <c r="L69" s="188"/>
      <c r="M69" s="189"/>
      <c r="N69" s="187" t="s">
        <v>13</v>
      </c>
      <c r="O69" s="188"/>
      <c r="P69" s="188"/>
      <c r="Q69" s="188"/>
      <c r="R69" s="189"/>
    </row>
    <row r="70" spans="2:18">
      <c r="B70" s="234"/>
      <c r="C70" s="235"/>
      <c r="D70" s="116" t="s">
        <v>14</v>
      </c>
      <c r="E70" s="117" t="s">
        <v>15</v>
      </c>
      <c r="F70" s="117" t="s">
        <v>16</v>
      </c>
      <c r="G70" s="118" t="s">
        <v>17</v>
      </c>
      <c r="H70" s="117" t="s">
        <v>18</v>
      </c>
      <c r="I70" s="116" t="s">
        <v>14</v>
      </c>
      <c r="J70" s="117" t="s">
        <v>15</v>
      </c>
      <c r="K70" s="117" t="s">
        <v>16</v>
      </c>
      <c r="L70" s="118" t="s">
        <v>17</v>
      </c>
      <c r="M70" s="117" t="s">
        <v>18</v>
      </c>
      <c r="N70" s="116" t="s">
        <v>14</v>
      </c>
      <c r="O70" s="117" t="s">
        <v>15</v>
      </c>
      <c r="P70" s="117" t="s">
        <v>16</v>
      </c>
      <c r="Q70" s="118" t="s">
        <v>17</v>
      </c>
      <c r="R70" s="117" t="s">
        <v>18</v>
      </c>
    </row>
    <row r="71" spans="2:18">
      <c r="B71" s="200" t="s">
        <v>54</v>
      </c>
      <c r="C71" s="201"/>
      <c r="D71" s="103">
        <v>25</v>
      </c>
      <c r="E71" s="104">
        <v>0.6</v>
      </c>
      <c r="F71" s="105">
        <v>0.1</v>
      </c>
      <c r="G71" s="104">
        <v>2.8</v>
      </c>
      <c r="H71" s="105">
        <v>14.5</v>
      </c>
      <c r="I71" s="107">
        <v>50</v>
      </c>
      <c r="J71" s="105">
        <v>1.1000000000000001</v>
      </c>
      <c r="K71" s="104">
        <v>0.2</v>
      </c>
      <c r="L71" s="105">
        <v>5.6</v>
      </c>
      <c r="M71" s="105">
        <v>29</v>
      </c>
      <c r="N71" s="107">
        <v>50</v>
      </c>
      <c r="O71" s="105">
        <v>1.1000000000000001</v>
      </c>
      <c r="P71" s="104">
        <v>0.2</v>
      </c>
      <c r="Q71" s="105">
        <v>5.6</v>
      </c>
      <c r="R71" s="105">
        <v>29</v>
      </c>
    </row>
    <row r="72" spans="2:18">
      <c r="B72" s="192" t="s">
        <v>55</v>
      </c>
      <c r="C72" s="202"/>
      <c r="D72" s="64">
        <v>50</v>
      </c>
      <c r="E72" s="25">
        <v>4</v>
      </c>
      <c r="F72" s="24">
        <v>9.5</v>
      </c>
      <c r="G72" s="25">
        <v>13</v>
      </c>
      <c r="H72" s="24">
        <v>156</v>
      </c>
      <c r="I72" s="100">
        <v>75</v>
      </c>
      <c r="J72" s="19">
        <v>6</v>
      </c>
      <c r="K72" s="20">
        <v>14.3</v>
      </c>
      <c r="L72" s="19">
        <v>19.5</v>
      </c>
      <c r="M72" s="19">
        <v>233.9</v>
      </c>
      <c r="N72" s="100">
        <v>75</v>
      </c>
      <c r="O72" s="19">
        <v>6</v>
      </c>
      <c r="P72" s="20">
        <v>14.3</v>
      </c>
      <c r="Q72" s="19">
        <v>19.5</v>
      </c>
      <c r="R72" s="19">
        <v>233.9</v>
      </c>
    </row>
    <row r="73" spans="2:18">
      <c r="B73" s="192" t="s">
        <v>56</v>
      </c>
      <c r="C73" s="211"/>
      <c r="D73" s="64">
        <v>100</v>
      </c>
      <c r="E73" s="25">
        <v>2.1</v>
      </c>
      <c r="F73" s="24">
        <v>3.3</v>
      </c>
      <c r="G73" s="25">
        <v>13.4</v>
      </c>
      <c r="H73" s="24">
        <v>92</v>
      </c>
      <c r="I73" s="100">
        <v>150</v>
      </c>
      <c r="J73" s="24">
        <v>3.1</v>
      </c>
      <c r="K73" s="25">
        <v>4.9000000000000004</v>
      </c>
      <c r="L73" s="24">
        <v>20.100000000000001</v>
      </c>
      <c r="M73" s="26">
        <v>138</v>
      </c>
      <c r="N73" s="100">
        <v>150</v>
      </c>
      <c r="O73" s="24">
        <v>3.1</v>
      </c>
      <c r="P73" s="25">
        <v>4.9000000000000004</v>
      </c>
      <c r="Q73" s="24">
        <v>20.100000000000001</v>
      </c>
      <c r="R73" s="26">
        <v>138</v>
      </c>
    </row>
    <row r="74" spans="2:18">
      <c r="B74" s="192" t="s">
        <v>57</v>
      </c>
      <c r="C74" s="202"/>
      <c r="D74" s="64">
        <v>200</v>
      </c>
      <c r="E74" s="25">
        <v>0.2</v>
      </c>
      <c r="F74" s="24">
        <v>0.1</v>
      </c>
      <c r="G74" s="25">
        <v>15</v>
      </c>
      <c r="H74" s="24">
        <v>56</v>
      </c>
      <c r="I74" s="100">
        <v>200</v>
      </c>
      <c r="J74" s="24">
        <v>0.2</v>
      </c>
      <c r="K74" s="25">
        <v>0.1</v>
      </c>
      <c r="L74" s="24">
        <v>15</v>
      </c>
      <c r="M74" s="26">
        <v>56</v>
      </c>
      <c r="N74" s="100">
        <v>200</v>
      </c>
      <c r="O74" s="24">
        <v>0.2</v>
      </c>
      <c r="P74" s="25">
        <v>0.1</v>
      </c>
      <c r="Q74" s="24">
        <v>15</v>
      </c>
      <c r="R74" s="26">
        <v>56</v>
      </c>
    </row>
    <row r="75" spans="2:18">
      <c r="B75" s="196" t="s">
        <v>24</v>
      </c>
      <c r="C75" s="197"/>
      <c r="D75" s="123">
        <v>30</v>
      </c>
      <c r="E75" s="124">
        <v>2.2999999999999998</v>
      </c>
      <c r="F75" s="125">
        <v>0.9</v>
      </c>
      <c r="G75" s="124">
        <v>15.2</v>
      </c>
      <c r="H75" s="125">
        <v>79.2</v>
      </c>
      <c r="I75" s="126">
        <v>40</v>
      </c>
      <c r="J75" s="125">
        <v>3.1</v>
      </c>
      <c r="K75" s="124">
        <v>1.2</v>
      </c>
      <c r="L75" s="125">
        <v>20.2</v>
      </c>
      <c r="M75" s="127">
        <v>105.6</v>
      </c>
      <c r="N75" s="126">
        <v>50</v>
      </c>
      <c r="O75" s="125">
        <v>3.9</v>
      </c>
      <c r="P75" s="124">
        <v>1.5</v>
      </c>
      <c r="Q75" s="125">
        <v>25.3</v>
      </c>
      <c r="R75" s="127">
        <v>132</v>
      </c>
    </row>
    <row r="76" spans="2:18">
      <c r="B76" s="128"/>
      <c r="C76" s="128"/>
      <c r="D76" s="140"/>
      <c r="E76" s="144">
        <f t="shared" ref="E76:M76" si="7">SUM(E71:E75)</f>
        <v>9.1999999999999993</v>
      </c>
      <c r="F76" s="144">
        <f t="shared" si="7"/>
        <v>13.9</v>
      </c>
      <c r="G76" s="144">
        <f t="shared" si="7"/>
        <v>59.4</v>
      </c>
      <c r="H76" s="144">
        <f t="shared" si="7"/>
        <v>397.7</v>
      </c>
      <c r="I76" s="129"/>
      <c r="J76" s="144">
        <f t="shared" si="7"/>
        <v>13.5</v>
      </c>
      <c r="K76" s="144">
        <f t="shared" si="7"/>
        <v>20.7</v>
      </c>
      <c r="L76" s="144">
        <f t="shared" si="7"/>
        <v>80.400000000000006</v>
      </c>
      <c r="M76" s="144">
        <f t="shared" si="7"/>
        <v>562.5</v>
      </c>
      <c r="N76" s="129"/>
      <c r="O76" s="144">
        <f t="shared" ref="O76:R76" si="8">SUM(O71:O75)</f>
        <v>14.3</v>
      </c>
      <c r="P76" s="144">
        <f t="shared" si="8"/>
        <v>21</v>
      </c>
      <c r="Q76" s="144">
        <f t="shared" si="8"/>
        <v>85.5</v>
      </c>
      <c r="R76" s="144">
        <f t="shared" si="8"/>
        <v>588.9</v>
      </c>
    </row>
    <row r="77" spans="2:18">
      <c r="B77" s="128"/>
      <c r="C77" s="128"/>
      <c r="D77" s="145"/>
      <c r="E77" s="128"/>
      <c r="F77" s="128"/>
      <c r="G77" s="128"/>
      <c r="H77" s="143">
        <v>0.2</v>
      </c>
      <c r="I77" s="146"/>
      <c r="J77" s="131"/>
      <c r="K77" s="131"/>
      <c r="L77" s="131"/>
      <c r="M77" s="143">
        <f>M76/2300</f>
        <v>0.24456521739130399</v>
      </c>
      <c r="N77" s="146"/>
      <c r="O77" s="131"/>
      <c r="P77" s="131"/>
      <c r="Q77" s="131"/>
      <c r="R77" s="143">
        <f>R76/2700</f>
        <v>0.21811111111111101</v>
      </c>
    </row>
    <row r="78" spans="2:18">
      <c r="B78" s="198" t="s">
        <v>25</v>
      </c>
      <c r="C78" s="199"/>
      <c r="D78" s="116" t="s">
        <v>14</v>
      </c>
      <c r="E78" s="117" t="s">
        <v>15</v>
      </c>
      <c r="F78" s="117" t="s">
        <v>16</v>
      </c>
      <c r="G78" s="118" t="s">
        <v>17</v>
      </c>
      <c r="H78" s="117" t="s">
        <v>18</v>
      </c>
      <c r="I78" s="116" t="s">
        <v>14</v>
      </c>
      <c r="J78" s="117" t="s">
        <v>15</v>
      </c>
      <c r="K78" s="117" t="s">
        <v>16</v>
      </c>
      <c r="L78" s="118" t="s">
        <v>17</v>
      </c>
      <c r="M78" s="117" t="s">
        <v>18</v>
      </c>
      <c r="N78" s="116" t="s">
        <v>14</v>
      </c>
      <c r="O78" s="117" t="s">
        <v>15</v>
      </c>
      <c r="P78" s="117" t="s">
        <v>16</v>
      </c>
      <c r="Q78" s="118" t="s">
        <v>17</v>
      </c>
      <c r="R78" s="117" t="s">
        <v>18</v>
      </c>
    </row>
    <row r="79" spans="2:18">
      <c r="B79" s="190" t="s">
        <v>58</v>
      </c>
      <c r="C79" s="210"/>
      <c r="D79" s="103">
        <v>25</v>
      </c>
      <c r="E79" s="105">
        <v>0.2</v>
      </c>
      <c r="F79" s="104">
        <v>0</v>
      </c>
      <c r="G79" s="105">
        <v>0.7</v>
      </c>
      <c r="H79" s="108">
        <v>3.8</v>
      </c>
      <c r="I79" s="103">
        <v>50</v>
      </c>
      <c r="J79" s="105">
        <v>0.4</v>
      </c>
      <c r="K79" s="104">
        <v>0</v>
      </c>
      <c r="L79" s="105">
        <v>1.4</v>
      </c>
      <c r="M79" s="108">
        <v>7.6</v>
      </c>
      <c r="N79" s="103">
        <v>50</v>
      </c>
      <c r="O79" s="105">
        <v>0.4</v>
      </c>
      <c r="P79" s="104">
        <v>0</v>
      </c>
      <c r="Q79" s="105">
        <v>1.4</v>
      </c>
      <c r="R79" s="108">
        <v>7.6</v>
      </c>
    </row>
    <row r="80" spans="2:18">
      <c r="B80" s="203" t="s">
        <v>59</v>
      </c>
      <c r="C80" s="205"/>
      <c r="D80" s="63" t="s">
        <v>28</v>
      </c>
      <c r="E80" s="24">
        <v>1.7</v>
      </c>
      <c r="F80" s="25">
        <v>5.2</v>
      </c>
      <c r="G80" s="24">
        <v>12.1</v>
      </c>
      <c r="H80" s="25">
        <v>100.6</v>
      </c>
      <c r="I80" s="63">
        <v>0</v>
      </c>
      <c r="J80" s="24"/>
      <c r="K80" s="25"/>
      <c r="L80" s="24"/>
      <c r="M80" s="26"/>
      <c r="N80" s="63">
        <v>0</v>
      </c>
      <c r="O80" s="24"/>
      <c r="P80" s="25"/>
      <c r="Q80" s="24"/>
      <c r="R80" s="26"/>
    </row>
    <row r="81" spans="2:18">
      <c r="B81" s="192" t="s">
        <v>60</v>
      </c>
      <c r="C81" s="193"/>
      <c r="D81" s="64" t="s">
        <v>30</v>
      </c>
      <c r="E81" s="25">
        <v>10.199999999999999</v>
      </c>
      <c r="F81" s="24">
        <v>17.899999999999999</v>
      </c>
      <c r="G81" s="25">
        <v>29.8</v>
      </c>
      <c r="H81" s="24">
        <v>317.60000000000002</v>
      </c>
      <c r="I81" s="100" t="s">
        <v>32</v>
      </c>
      <c r="J81" s="24">
        <v>12.1</v>
      </c>
      <c r="K81" s="25">
        <v>21.1</v>
      </c>
      <c r="L81" s="24">
        <v>35.799999999999997</v>
      </c>
      <c r="M81" s="24">
        <v>377</v>
      </c>
      <c r="N81" s="100" t="s">
        <v>28</v>
      </c>
      <c r="O81" s="24">
        <v>13.4</v>
      </c>
      <c r="P81" s="25">
        <v>23.3</v>
      </c>
      <c r="Q81" s="24">
        <v>39.6</v>
      </c>
      <c r="R81" s="24">
        <v>416.7</v>
      </c>
    </row>
    <row r="82" spans="2:18">
      <c r="B82" s="192" t="s">
        <v>61</v>
      </c>
      <c r="C82" s="211"/>
      <c r="D82" s="64">
        <v>200</v>
      </c>
      <c r="E82" s="25">
        <v>0.3</v>
      </c>
      <c r="F82" s="24">
        <v>0.3</v>
      </c>
      <c r="G82" s="25">
        <v>35.200000000000003</v>
      </c>
      <c r="H82" s="65">
        <v>143.19999999999999</v>
      </c>
      <c r="I82" s="64">
        <v>200</v>
      </c>
      <c r="J82" s="25">
        <v>0.3</v>
      </c>
      <c r="K82" s="24">
        <v>0.3</v>
      </c>
      <c r="L82" s="25">
        <v>35.200000000000003</v>
      </c>
      <c r="M82" s="65">
        <v>143.19999999999999</v>
      </c>
      <c r="N82" s="64">
        <v>200</v>
      </c>
      <c r="O82" s="25">
        <v>0.3</v>
      </c>
      <c r="P82" s="24">
        <v>0.3</v>
      </c>
      <c r="Q82" s="25">
        <v>35.200000000000003</v>
      </c>
      <c r="R82" s="65">
        <v>143.19999999999999</v>
      </c>
    </row>
    <row r="83" spans="2:18">
      <c r="B83" s="196" t="s">
        <v>34</v>
      </c>
      <c r="C83" s="216"/>
      <c r="D83" s="123">
        <v>30</v>
      </c>
      <c r="E83" s="124">
        <v>1.5</v>
      </c>
      <c r="F83" s="125">
        <v>0.3</v>
      </c>
      <c r="G83" s="124">
        <v>13.8</v>
      </c>
      <c r="H83" s="125">
        <v>66</v>
      </c>
      <c r="I83" s="123">
        <v>40</v>
      </c>
      <c r="J83" s="124">
        <v>2</v>
      </c>
      <c r="K83" s="125">
        <v>0.4</v>
      </c>
      <c r="L83" s="124">
        <v>18.399999999999999</v>
      </c>
      <c r="M83" s="125">
        <v>88</v>
      </c>
      <c r="N83" s="126">
        <v>50</v>
      </c>
      <c r="O83" s="125">
        <v>2.5</v>
      </c>
      <c r="P83" s="124">
        <v>0.5</v>
      </c>
      <c r="Q83" s="125">
        <v>23</v>
      </c>
      <c r="R83" s="127">
        <v>110</v>
      </c>
    </row>
    <row r="84" spans="2:18">
      <c r="B84" s="128"/>
      <c r="C84" s="128"/>
      <c r="D84" s="140"/>
      <c r="E84" s="144">
        <f>SUM(E79:E83)</f>
        <v>13.9</v>
      </c>
      <c r="F84" s="144">
        <f>SUM(F79:F83)</f>
        <v>23.7</v>
      </c>
      <c r="G84" s="144">
        <f>SUM(G79:G83)</f>
        <v>91.6</v>
      </c>
      <c r="H84" s="144">
        <f>SUM(H79:H83)</f>
        <v>631.20000000000005</v>
      </c>
      <c r="I84" s="129"/>
      <c r="J84" s="144">
        <f>SUM(J79:J83)</f>
        <v>14.8</v>
      </c>
      <c r="K84" s="144">
        <f>SUM(K79:K83)</f>
        <v>21.8</v>
      </c>
      <c r="L84" s="144">
        <f>SUM(L79:L83)</f>
        <v>90.8</v>
      </c>
      <c r="M84" s="144">
        <f>SUM(M79:M83)</f>
        <v>615.79999999999995</v>
      </c>
      <c r="N84" s="129"/>
      <c r="O84" s="144">
        <f>SUM(O79:O83)</f>
        <v>16.600000000000001</v>
      </c>
      <c r="P84" s="144">
        <f>SUM(P79:P83)</f>
        <v>24.1</v>
      </c>
      <c r="Q84" s="144">
        <f>SUM(Q79:Q83)</f>
        <v>99.2</v>
      </c>
      <c r="R84" s="144">
        <f>SUM(R79:R83)</f>
        <v>677.5</v>
      </c>
    </row>
    <row r="85" spans="2:18">
      <c r="B85" s="128"/>
      <c r="C85" s="128"/>
      <c r="D85" s="145"/>
      <c r="E85" s="144"/>
      <c r="F85" s="144"/>
      <c r="G85" s="144"/>
      <c r="H85" s="147">
        <f>H84/2100</f>
        <v>0.30057142857142899</v>
      </c>
      <c r="I85" s="146"/>
      <c r="J85" s="143"/>
      <c r="K85" s="143"/>
      <c r="L85" s="143"/>
      <c r="M85" s="143">
        <v>0.35</v>
      </c>
      <c r="N85" s="146"/>
      <c r="O85" s="143"/>
      <c r="P85" s="143"/>
      <c r="Q85" s="143"/>
      <c r="R85" s="143">
        <v>0.35</v>
      </c>
    </row>
    <row r="86" spans="2:18">
      <c r="B86" s="198" t="s">
        <v>35</v>
      </c>
      <c r="C86" s="199"/>
      <c r="D86" s="116" t="s">
        <v>14</v>
      </c>
      <c r="E86" s="117" t="s">
        <v>15</v>
      </c>
      <c r="F86" s="117" t="s">
        <v>16</v>
      </c>
      <c r="G86" s="118" t="s">
        <v>17</v>
      </c>
      <c r="H86" s="117" t="s">
        <v>18</v>
      </c>
      <c r="I86" s="116" t="s">
        <v>14</v>
      </c>
      <c r="J86" s="117" t="s">
        <v>15</v>
      </c>
      <c r="K86" s="117" t="s">
        <v>16</v>
      </c>
      <c r="L86" s="118" t="s">
        <v>17</v>
      </c>
      <c r="M86" s="117" t="s">
        <v>18</v>
      </c>
      <c r="N86" s="116" t="s">
        <v>14</v>
      </c>
      <c r="O86" s="117" t="s">
        <v>15</v>
      </c>
      <c r="P86" s="117" t="s">
        <v>16</v>
      </c>
      <c r="Q86" s="118" t="s">
        <v>17</v>
      </c>
      <c r="R86" s="117" t="s">
        <v>18</v>
      </c>
    </row>
    <row r="87" spans="2:18">
      <c r="B87" s="200" t="s">
        <v>62</v>
      </c>
      <c r="C87" s="201"/>
      <c r="D87" s="103">
        <v>50</v>
      </c>
      <c r="E87" s="104">
        <v>7.8</v>
      </c>
      <c r="F87" s="105">
        <v>7.4</v>
      </c>
      <c r="G87" s="104">
        <v>22.5</v>
      </c>
      <c r="H87" s="105">
        <v>181</v>
      </c>
      <c r="I87" s="107">
        <v>75</v>
      </c>
      <c r="J87" s="105">
        <v>11.7</v>
      </c>
      <c r="K87" s="104">
        <v>11.1</v>
      </c>
      <c r="L87" s="105">
        <v>33.799999999999997</v>
      </c>
      <c r="M87" s="108">
        <v>271.5</v>
      </c>
      <c r="N87" s="107">
        <v>75</v>
      </c>
      <c r="O87" s="105">
        <v>11.7</v>
      </c>
      <c r="P87" s="104">
        <v>11.1</v>
      </c>
      <c r="Q87" s="105">
        <v>33.799999999999997</v>
      </c>
      <c r="R87" s="108">
        <v>271.5</v>
      </c>
    </row>
    <row r="88" spans="2:18">
      <c r="B88" s="203" t="s">
        <v>37</v>
      </c>
      <c r="C88" s="205"/>
      <c r="D88" s="64">
        <v>200</v>
      </c>
      <c r="E88" s="25">
        <v>5.8</v>
      </c>
      <c r="F88" s="24">
        <v>5</v>
      </c>
      <c r="G88" s="25">
        <v>8</v>
      </c>
      <c r="H88" s="24">
        <v>106</v>
      </c>
      <c r="I88" s="100">
        <v>200</v>
      </c>
      <c r="J88" s="24">
        <v>5.8</v>
      </c>
      <c r="K88" s="25">
        <v>5</v>
      </c>
      <c r="L88" s="24">
        <v>8</v>
      </c>
      <c r="M88" s="26">
        <v>106</v>
      </c>
      <c r="N88" s="100">
        <v>200</v>
      </c>
      <c r="O88" s="24">
        <v>5.8</v>
      </c>
      <c r="P88" s="25">
        <v>5</v>
      </c>
      <c r="Q88" s="24">
        <v>8</v>
      </c>
      <c r="R88" s="26">
        <v>106</v>
      </c>
    </row>
    <row r="89" spans="2:18">
      <c r="B89" s="196" t="s">
        <v>38</v>
      </c>
      <c r="C89" s="197"/>
      <c r="D89" s="133">
        <v>100</v>
      </c>
      <c r="E89" s="125">
        <v>0.4</v>
      </c>
      <c r="F89" s="124">
        <v>0.4</v>
      </c>
      <c r="G89" s="125">
        <v>9.8000000000000007</v>
      </c>
      <c r="H89" s="124">
        <v>45</v>
      </c>
      <c r="I89" s="123">
        <v>150</v>
      </c>
      <c r="J89" s="124">
        <v>0.6</v>
      </c>
      <c r="K89" s="125">
        <v>0.6</v>
      </c>
      <c r="L89" s="124">
        <v>14.7</v>
      </c>
      <c r="M89" s="125">
        <v>67.5</v>
      </c>
      <c r="N89" s="123">
        <v>150</v>
      </c>
      <c r="O89" s="124">
        <v>0.6</v>
      </c>
      <c r="P89" s="125">
        <v>0.6</v>
      </c>
      <c r="Q89" s="124">
        <v>14.7</v>
      </c>
      <c r="R89" s="125">
        <v>67.5</v>
      </c>
    </row>
    <row r="90" spans="2:18">
      <c r="B90" s="128"/>
      <c r="C90" s="128"/>
      <c r="D90" s="140"/>
      <c r="E90" s="130">
        <f t="shared" ref="E90:R90" si="9">SUM(E87:E89)</f>
        <v>14</v>
      </c>
      <c r="F90" s="130">
        <f t="shared" si="9"/>
        <v>12.8</v>
      </c>
      <c r="G90" s="130">
        <f t="shared" si="9"/>
        <v>40.299999999999997</v>
      </c>
      <c r="H90" s="130">
        <f t="shared" si="9"/>
        <v>332</v>
      </c>
      <c r="I90" s="129"/>
      <c r="J90" s="130">
        <f t="shared" si="9"/>
        <v>18.100000000000001</v>
      </c>
      <c r="K90" s="130">
        <f t="shared" si="9"/>
        <v>16.7</v>
      </c>
      <c r="L90" s="130">
        <f t="shared" si="9"/>
        <v>56.5</v>
      </c>
      <c r="M90" s="130">
        <f t="shared" si="9"/>
        <v>445</v>
      </c>
      <c r="N90" s="129"/>
      <c r="O90" s="130">
        <f t="shared" si="9"/>
        <v>18.100000000000001</v>
      </c>
      <c r="P90" s="130">
        <f t="shared" si="9"/>
        <v>16.7</v>
      </c>
      <c r="Q90" s="130">
        <f t="shared" si="9"/>
        <v>56.5</v>
      </c>
      <c r="R90" s="130">
        <f t="shared" si="9"/>
        <v>445</v>
      </c>
    </row>
    <row r="91" spans="2:18">
      <c r="B91" s="128"/>
      <c r="C91" s="128"/>
      <c r="D91" s="128"/>
      <c r="E91" s="128"/>
      <c r="F91" s="128"/>
      <c r="G91" s="128"/>
      <c r="H91" s="147">
        <v>0.15</v>
      </c>
      <c r="I91" s="131"/>
      <c r="J91" s="131"/>
      <c r="K91" s="131"/>
      <c r="L91" s="131"/>
      <c r="M91" s="132">
        <v>0.15</v>
      </c>
      <c r="N91" s="131"/>
      <c r="O91" s="131"/>
      <c r="P91" s="131"/>
      <c r="Q91" s="131"/>
      <c r="R91" s="132">
        <v>0.15</v>
      </c>
    </row>
    <row r="92" spans="2:18">
      <c r="B92" s="208" t="s">
        <v>39</v>
      </c>
      <c r="C92" s="209"/>
      <c r="D92" s="141"/>
      <c r="E92" s="142">
        <f>SUM(E76+E84+E90)</f>
        <v>37.1</v>
      </c>
      <c r="F92" s="142">
        <f>SUM(F76+F84+F90)</f>
        <v>50.4</v>
      </c>
      <c r="G92" s="142">
        <f>SUM(G76+G84+G90)</f>
        <v>191.3</v>
      </c>
      <c r="H92" s="142">
        <f>SUM(H76+H84+H90)</f>
        <v>1360.9</v>
      </c>
      <c r="I92" s="142"/>
      <c r="J92" s="142">
        <f>SUM(J76+J84+J90)</f>
        <v>46.4</v>
      </c>
      <c r="K92" s="142">
        <f>SUM(K76+K84+K90)</f>
        <v>59.2</v>
      </c>
      <c r="L92" s="142">
        <f>SUM(L76+L84+L90)</f>
        <v>227.7</v>
      </c>
      <c r="M92" s="142">
        <f>SUM(M76+M84+M90)</f>
        <v>1623.3</v>
      </c>
      <c r="N92" s="142"/>
      <c r="O92" s="142">
        <f>SUM(O76+O84+O90)</f>
        <v>49</v>
      </c>
      <c r="P92" s="142">
        <f>SUM(P76+P84+P90)</f>
        <v>61.8</v>
      </c>
      <c r="Q92" s="142">
        <f>SUM(Q76+Q84+Q90)</f>
        <v>241.2</v>
      </c>
      <c r="R92" s="142">
        <f>SUM(R76+R84+R90)</f>
        <v>1711.4</v>
      </c>
    </row>
    <row r="93" spans="2:18">
      <c r="B93" s="128"/>
      <c r="C93" s="128"/>
      <c r="D93" s="128"/>
      <c r="E93" s="128"/>
      <c r="F93" s="128"/>
      <c r="G93" s="128"/>
      <c r="H93" s="132"/>
      <c r="I93" s="128"/>
      <c r="J93" s="128"/>
      <c r="K93" s="128"/>
      <c r="L93" s="128"/>
      <c r="M93" s="132"/>
      <c r="N93" s="115"/>
      <c r="O93" s="115"/>
      <c r="P93" s="115"/>
      <c r="Q93" s="115"/>
      <c r="R93" s="115"/>
    </row>
    <row r="94" spans="2:18">
      <c r="B94" s="128"/>
      <c r="C94" s="139"/>
      <c r="D94" s="148"/>
      <c r="E94" s="149"/>
      <c r="F94" s="149"/>
      <c r="G94" s="149"/>
      <c r="H94" s="149"/>
      <c r="I94" s="148"/>
      <c r="J94" s="149"/>
      <c r="K94" s="149"/>
      <c r="L94" s="149"/>
      <c r="M94" s="149"/>
      <c r="N94" s="115"/>
      <c r="O94" s="115"/>
      <c r="P94" s="115"/>
      <c r="Q94" s="115"/>
      <c r="R94" s="115"/>
    </row>
    <row r="95" spans="2:18">
      <c r="B95" s="186" t="s">
        <v>63</v>
      </c>
      <c r="C95" s="186"/>
      <c r="D95" s="186"/>
      <c r="E95" s="186"/>
      <c r="F95" s="186"/>
      <c r="G95" s="186"/>
      <c r="H95" s="186"/>
      <c r="I95" s="186"/>
      <c r="J95" s="186"/>
      <c r="K95" s="186"/>
      <c r="L95" s="186"/>
      <c r="M95" s="186"/>
      <c r="N95" s="186"/>
      <c r="O95" s="186"/>
      <c r="P95" s="186"/>
      <c r="Q95" s="186"/>
      <c r="R95" s="186"/>
    </row>
    <row r="96" spans="2:18">
      <c r="B96" s="219" t="s">
        <v>10</v>
      </c>
      <c r="C96" s="220"/>
      <c r="D96" s="187" t="s">
        <v>11</v>
      </c>
      <c r="E96" s="188"/>
      <c r="F96" s="188"/>
      <c r="G96" s="188"/>
      <c r="H96" s="189"/>
      <c r="I96" s="187" t="s">
        <v>12</v>
      </c>
      <c r="J96" s="188"/>
      <c r="K96" s="188"/>
      <c r="L96" s="188"/>
      <c r="M96" s="189"/>
      <c r="N96" s="187" t="s">
        <v>13</v>
      </c>
      <c r="O96" s="188"/>
      <c r="P96" s="188"/>
      <c r="Q96" s="188"/>
      <c r="R96" s="189"/>
    </row>
    <row r="97" spans="2:18">
      <c r="B97" s="234"/>
      <c r="C97" s="235"/>
      <c r="D97" s="116" t="s">
        <v>14</v>
      </c>
      <c r="E97" s="117" t="s">
        <v>15</v>
      </c>
      <c r="F97" s="117" t="s">
        <v>16</v>
      </c>
      <c r="G97" s="118" t="s">
        <v>17</v>
      </c>
      <c r="H97" s="117" t="s">
        <v>18</v>
      </c>
      <c r="I97" s="116" t="s">
        <v>14</v>
      </c>
      <c r="J97" s="117" t="s">
        <v>15</v>
      </c>
      <c r="K97" s="117" t="s">
        <v>16</v>
      </c>
      <c r="L97" s="118" t="s">
        <v>17</v>
      </c>
      <c r="M97" s="117" t="s">
        <v>18</v>
      </c>
      <c r="N97" s="116" t="s">
        <v>14</v>
      </c>
      <c r="O97" s="117" t="s">
        <v>15</v>
      </c>
      <c r="P97" s="117" t="s">
        <v>16</v>
      </c>
      <c r="Q97" s="118" t="s">
        <v>17</v>
      </c>
      <c r="R97" s="117" t="s">
        <v>18</v>
      </c>
    </row>
    <row r="98" spans="2:18">
      <c r="B98" s="190" t="s">
        <v>41</v>
      </c>
      <c r="C98" s="210"/>
      <c r="D98" s="103">
        <v>10</v>
      </c>
      <c r="E98" s="104">
        <v>0.1</v>
      </c>
      <c r="F98" s="105">
        <v>7.2</v>
      </c>
      <c r="G98" s="104">
        <v>0.2</v>
      </c>
      <c r="H98" s="105">
        <v>66</v>
      </c>
      <c r="I98" s="103">
        <v>10</v>
      </c>
      <c r="J98" s="104">
        <v>0.1</v>
      </c>
      <c r="K98" s="105">
        <v>7.2</v>
      </c>
      <c r="L98" s="104">
        <v>0.2</v>
      </c>
      <c r="M98" s="150">
        <v>66</v>
      </c>
      <c r="N98" s="119">
        <v>10</v>
      </c>
      <c r="O98" s="105">
        <v>0.1</v>
      </c>
      <c r="P98" s="104">
        <v>7.2</v>
      </c>
      <c r="Q98" s="105">
        <v>0.2</v>
      </c>
      <c r="R98" s="108">
        <v>66</v>
      </c>
    </row>
    <row r="99" spans="2:18">
      <c r="B99" s="192" t="s">
        <v>64</v>
      </c>
      <c r="C99" s="211"/>
      <c r="D99" s="64">
        <v>115</v>
      </c>
      <c r="E99" s="25">
        <v>18.3</v>
      </c>
      <c r="F99" s="24">
        <v>26.4</v>
      </c>
      <c r="G99" s="25">
        <v>2.5</v>
      </c>
      <c r="H99" s="24">
        <v>321.10000000000002</v>
      </c>
      <c r="I99" s="100">
        <v>150</v>
      </c>
      <c r="J99" s="24">
        <v>21.1</v>
      </c>
      <c r="K99" s="25">
        <v>30.5</v>
      </c>
      <c r="L99" s="24">
        <v>2.8</v>
      </c>
      <c r="M99" s="25">
        <v>370.5</v>
      </c>
      <c r="N99" s="63">
        <v>150</v>
      </c>
      <c r="O99" s="24">
        <v>21.1</v>
      </c>
      <c r="P99" s="25">
        <v>30.5</v>
      </c>
      <c r="Q99" s="24">
        <v>2.8</v>
      </c>
      <c r="R99" s="26">
        <v>370.5</v>
      </c>
    </row>
    <row r="100" spans="2:18">
      <c r="B100" s="192" t="s">
        <v>65</v>
      </c>
      <c r="C100" s="217"/>
      <c r="D100" s="63">
        <v>200</v>
      </c>
      <c r="E100" s="121">
        <v>4.5999999999999996</v>
      </c>
      <c r="F100" s="148">
        <v>0</v>
      </c>
      <c r="G100" s="121">
        <v>41.2</v>
      </c>
      <c r="H100" s="148">
        <v>190.4</v>
      </c>
      <c r="I100" s="63">
        <v>200</v>
      </c>
      <c r="J100" s="121">
        <v>4.5999999999999996</v>
      </c>
      <c r="K100" s="148">
        <v>0</v>
      </c>
      <c r="L100" s="121">
        <v>41.2</v>
      </c>
      <c r="M100" s="151">
        <v>190.4</v>
      </c>
      <c r="N100" s="63">
        <v>200</v>
      </c>
      <c r="O100" s="121">
        <v>4.5999999999999996</v>
      </c>
      <c r="P100" s="120">
        <v>0</v>
      </c>
      <c r="Q100" s="121">
        <v>41.2</v>
      </c>
      <c r="R100" s="122">
        <v>190.4</v>
      </c>
    </row>
    <row r="101" spans="2:18">
      <c r="B101" s="192" t="s">
        <v>24</v>
      </c>
      <c r="C101" s="193"/>
      <c r="D101" s="64">
        <v>30</v>
      </c>
      <c r="E101" s="25">
        <v>2.2999999999999998</v>
      </c>
      <c r="F101" s="24">
        <v>0.9</v>
      </c>
      <c r="G101" s="25">
        <v>15.2</v>
      </c>
      <c r="H101" s="24">
        <v>79.2</v>
      </c>
      <c r="I101" s="100">
        <v>40</v>
      </c>
      <c r="J101" s="24">
        <v>3.1</v>
      </c>
      <c r="K101" s="25">
        <v>1.2</v>
      </c>
      <c r="L101" s="24">
        <v>20.2</v>
      </c>
      <c r="M101" s="25">
        <v>105.6</v>
      </c>
      <c r="N101" s="63">
        <v>50</v>
      </c>
      <c r="O101" s="24">
        <v>3.9</v>
      </c>
      <c r="P101" s="25">
        <v>1.5</v>
      </c>
      <c r="Q101" s="24">
        <v>25.3</v>
      </c>
      <c r="R101" s="26">
        <v>132</v>
      </c>
    </row>
    <row r="102" spans="2:18">
      <c r="B102" s="196" t="s">
        <v>66</v>
      </c>
      <c r="C102" s="218"/>
      <c r="D102" s="123">
        <v>100</v>
      </c>
      <c r="E102" s="124">
        <v>0.4</v>
      </c>
      <c r="F102" s="125">
        <v>0.4</v>
      </c>
      <c r="G102" s="124">
        <v>9.5</v>
      </c>
      <c r="H102" s="125">
        <v>42</v>
      </c>
      <c r="I102" s="123">
        <v>150</v>
      </c>
      <c r="J102" s="124">
        <v>0.6</v>
      </c>
      <c r="K102" s="125">
        <v>0.5</v>
      </c>
      <c r="L102" s="124">
        <v>14.2</v>
      </c>
      <c r="M102" s="134">
        <v>63</v>
      </c>
      <c r="N102" s="133">
        <v>150</v>
      </c>
      <c r="O102" s="125">
        <v>0.6</v>
      </c>
      <c r="P102" s="124">
        <v>0.5</v>
      </c>
      <c r="Q102" s="125">
        <v>14.2</v>
      </c>
      <c r="R102" s="127">
        <v>63</v>
      </c>
    </row>
    <row r="103" spans="2:18">
      <c r="B103" s="128"/>
      <c r="C103" s="128"/>
      <c r="D103" s="140"/>
      <c r="E103" s="130">
        <f t="shared" ref="E103:M103" si="10">SUM(E98:E102)</f>
        <v>25.7</v>
      </c>
      <c r="F103" s="130">
        <f t="shared" si="10"/>
        <v>34.9</v>
      </c>
      <c r="G103" s="130">
        <f t="shared" si="10"/>
        <v>68.599999999999994</v>
      </c>
      <c r="H103" s="130">
        <f t="shared" si="10"/>
        <v>698.7</v>
      </c>
      <c r="I103" s="140"/>
      <c r="J103" s="130">
        <f t="shared" si="10"/>
        <v>29.5</v>
      </c>
      <c r="K103" s="130">
        <f t="shared" si="10"/>
        <v>39.4</v>
      </c>
      <c r="L103" s="130">
        <f t="shared" si="10"/>
        <v>78.599999999999994</v>
      </c>
      <c r="M103" s="130">
        <f t="shared" si="10"/>
        <v>795.5</v>
      </c>
      <c r="N103" s="140"/>
      <c r="O103" s="130">
        <f t="shared" ref="O103:R103" si="11">SUM(O98:O102)</f>
        <v>30.3</v>
      </c>
      <c r="P103" s="130">
        <f t="shared" si="11"/>
        <v>39.700000000000003</v>
      </c>
      <c r="Q103" s="130">
        <f t="shared" si="11"/>
        <v>83.7</v>
      </c>
      <c r="R103" s="130">
        <f t="shared" si="11"/>
        <v>821.9</v>
      </c>
    </row>
    <row r="104" spans="2:18">
      <c r="B104" s="128"/>
      <c r="C104" s="128"/>
      <c r="D104" s="128"/>
      <c r="E104" s="128"/>
      <c r="F104" s="128"/>
      <c r="G104" s="128"/>
      <c r="H104" s="131">
        <v>0.25</v>
      </c>
      <c r="I104" s="131"/>
      <c r="J104" s="131"/>
      <c r="K104" s="131"/>
      <c r="L104" s="131"/>
      <c r="M104" s="131">
        <v>0.25</v>
      </c>
      <c r="N104" s="131"/>
      <c r="O104" s="131"/>
      <c r="P104" s="131"/>
      <c r="Q104" s="131"/>
      <c r="R104" s="131">
        <v>0.25</v>
      </c>
    </row>
    <row r="105" spans="2:18">
      <c r="B105" s="219" t="s">
        <v>25</v>
      </c>
      <c r="C105" s="220"/>
      <c r="D105" s="116" t="s">
        <v>14</v>
      </c>
      <c r="E105" s="117" t="s">
        <v>15</v>
      </c>
      <c r="F105" s="117" t="s">
        <v>16</v>
      </c>
      <c r="G105" s="118" t="s">
        <v>17</v>
      </c>
      <c r="H105" s="117" t="s">
        <v>18</v>
      </c>
      <c r="I105" s="116" t="s">
        <v>14</v>
      </c>
      <c r="J105" s="117" t="s">
        <v>15</v>
      </c>
      <c r="K105" s="117" t="s">
        <v>16</v>
      </c>
      <c r="L105" s="118" t="s">
        <v>17</v>
      </c>
      <c r="M105" s="117" t="s">
        <v>18</v>
      </c>
      <c r="N105" s="116" t="s">
        <v>14</v>
      </c>
      <c r="O105" s="117" t="s">
        <v>15</v>
      </c>
      <c r="P105" s="117" t="s">
        <v>16</v>
      </c>
      <c r="Q105" s="118" t="s">
        <v>17</v>
      </c>
      <c r="R105" s="117" t="s">
        <v>18</v>
      </c>
    </row>
    <row r="106" spans="2:18">
      <c r="B106" s="200" t="s">
        <v>67</v>
      </c>
      <c r="C106" s="201"/>
      <c r="D106" s="103">
        <v>25</v>
      </c>
      <c r="E106" s="104">
        <v>0.3</v>
      </c>
      <c r="F106" s="105">
        <v>2.8</v>
      </c>
      <c r="G106" s="104">
        <v>0.9</v>
      </c>
      <c r="H106" s="105">
        <v>29.5</v>
      </c>
      <c r="I106" s="107">
        <v>50</v>
      </c>
      <c r="J106" s="105">
        <v>0.5</v>
      </c>
      <c r="K106" s="104">
        <v>5.6</v>
      </c>
      <c r="L106" s="105">
        <v>1.7</v>
      </c>
      <c r="M106" s="105">
        <v>59</v>
      </c>
      <c r="N106" s="107">
        <v>50</v>
      </c>
      <c r="O106" s="105">
        <v>0.5</v>
      </c>
      <c r="P106" s="104">
        <v>5.6</v>
      </c>
      <c r="Q106" s="105">
        <v>1.7</v>
      </c>
      <c r="R106" s="105">
        <v>59</v>
      </c>
    </row>
    <row r="107" spans="2:18">
      <c r="B107" s="221" t="s">
        <v>68</v>
      </c>
      <c r="C107" s="222"/>
      <c r="D107" s="64">
        <v>200</v>
      </c>
      <c r="E107" s="25">
        <v>7</v>
      </c>
      <c r="F107" s="24">
        <v>3.2</v>
      </c>
      <c r="G107" s="25">
        <v>39.799999999999997</v>
      </c>
      <c r="H107" s="24">
        <v>228.8</v>
      </c>
      <c r="I107" s="100">
        <v>0</v>
      </c>
      <c r="J107" s="24"/>
      <c r="K107" s="25"/>
      <c r="L107" s="24"/>
      <c r="M107" s="26"/>
      <c r="N107" s="63">
        <v>0</v>
      </c>
      <c r="O107" s="24"/>
      <c r="P107" s="25"/>
      <c r="Q107" s="24"/>
      <c r="R107" s="26"/>
    </row>
    <row r="108" spans="2:18">
      <c r="B108" s="192" t="s">
        <v>69</v>
      </c>
      <c r="C108" s="211"/>
      <c r="D108" s="64" t="s">
        <v>70</v>
      </c>
      <c r="E108" s="25">
        <v>9.3000000000000007</v>
      </c>
      <c r="F108" s="24">
        <v>20.2</v>
      </c>
      <c r="G108" s="25">
        <v>2.2999999999999998</v>
      </c>
      <c r="H108" s="24">
        <v>228.5</v>
      </c>
      <c r="I108" s="100" t="s">
        <v>71</v>
      </c>
      <c r="J108" s="24">
        <v>12.6</v>
      </c>
      <c r="K108" s="25">
        <v>38.299999999999997</v>
      </c>
      <c r="L108" s="24">
        <v>5.6</v>
      </c>
      <c r="M108" s="26">
        <v>311.5</v>
      </c>
      <c r="N108" s="100" t="s">
        <v>71</v>
      </c>
      <c r="O108" s="24">
        <v>12.6</v>
      </c>
      <c r="P108" s="25">
        <v>38.299999999999997</v>
      </c>
      <c r="Q108" s="24">
        <v>5.6</v>
      </c>
      <c r="R108" s="26">
        <v>311.5</v>
      </c>
    </row>
    <row r="109" spans="2:18">
      <c r="B109" s="192" t="s">
        <v>72</v>
      </c>
      <c r="C109" s="211"/>
      <c r="D109" s="64">
        <v>100</v>
      </c>
      <c r="E109" s="24">
        <v>3</v>
      </c>
      <c r="F109" s="26">
        <v>3</v>
      </c>
      <c r="G109" s="25">
        <v>14.6</v>
      </c>
      <c r="H109" s="24">
        <v>97.3</v>
      </c>
      <c r="I109" s="100">
        <v>150</v>
      </c>
      <c r="J109" s="24">
        <v>4.5</v>
      </c>
      <c r="K109" s="25">
        <v>4.5</v>
      </c>
      <c r="L109" s="24">
        <v>21.9</v>
      </c>
      <c r="M109" s="26">
        <v>146</v>
      </c>
      <c r="N109" s="63">
        <v>150</v>
      </c>
      <c r="O109" s="24">
        <v>4.5</v>
      </c>
      <c r="P109" s="25">
        <v>4.5</v>
      </c>
      <c r="Q109" s="24">
        <v>21.9</v>
      </c>
      <c r="R109" s="26">
        <v>146</v>
      </c>
    </row>
    <row r="110" spans="2:18">
      <c r="B110" s="192" t="s">
        <v>73</v>
      </c>
      <c r="C110" s="211"/>
      <c r="D110" s="64">
        <v>200</v>
      </c>
      <c r="E110" s="25">
        <v>1</v>
      </c>
      <c r="F110" s="24">
        <v>0.2</v>
      </c>
      <c r="G110" s="25">
        <v>20.2</v>
      </c>
      <c r="H110" s="24">
        <v>92</v>
      </c>
      <c r="I110" s="100">
        <v>200</v>
      </c>
      <c r="J110" s="24">
        <v>1</v>
      </c>
      <c r="K110" s="24">
        <v>0.2</v>
      </c>
      <c r="L110" s="25">
        <v>20.2</v>
      </c>
      <c r="M110" s="24">
        <v>92</v>
      </c>
      <c r="N110" s="63">
        <v>200</v>
      </c>
      <c r="O110" s="24">
        <v>1</v>
      </c>
      <c r="P110" s="24">
        <v>0.2</v>
      </c>
      <c r="Q110" s="25">
        <v>20.2</v>
      </c>
      <c r="R110" s="24">
        <v>92</v>
      </c>
    </row>
    <row r="111" spans="2:18">
      <c r="B111" s="196" t="s">
        <v>34</v>
      </c>
      <c r="C111" s="197"/>
      <c r="D111" s="123">
        <v>30</v>
      </c>
      <c r="E111" s="124">
        <v>1.5</v>
      </c>
      <c r="F111" s="125">
        <v>0.3</v>
      </c>
      <c r="G111" s="124">
        <v>13.8</v>
      </c>
      <c r="H111" s="125">
        <v>66</v>
      </c>
      <c r="I111" s="133">
        <v>40</v>
      </c>
      <c r="J111" s="125">
        <v>2</v>
      </c>
      <c r="K111" s="125">
        <v>0.4</v>
      </c>
      <c r="L111" s="124">
        <v>18.399999999999999</v>
      </c>
      <c r="M111" s="125">
        <v>88</v>
      </c>
      <c r="N111" s="133">
        <v>50</v>
      </c>
      <c r="O111" s="125">
        <v>2.5</v>
      </c>
      <c r="P111" s="124">
        <v>0.5</v>
      </c>
      <c r="Q111" s="125">
        <v>23</v>
      </c>
      <c r="R111" s="127">
        <v>110</v>
      </c>
    </row>
    <row r="112" spans="2:18">
      <c r="B112" s="128"/>
      <c r="C112" s="128"/>
      <c r="D112" s="140"/>
      <c r="E112" s="130">
        <f t="shared" ref="E112:H112" si="12">SUM(E106:E111)</f>
        <v>22.1</v>
      </c>
      <c r="F112" s="130">
        <f t="shared" si="12"/>
        <v>29.7</v>
      </c>
      <c r="G112" s="130">
        <f t="shared" si="12"/>
        <v>91.6</v>
      </c>
      <c r="H112" s="130">
        <f t="shared" si="12"/>
        <v>742.1</v>
      </c>
      <c r="I112" s="129"/>
      <c r="J112" s="130">
        <f t="shared" ref="J112:M112" si="13">SUM(J106:J111)</f>
        <v>20.6</v>
      </c>
      <c r="K112" s="130">
        <f t="shared" si="13"/>
        <v>49</v>
      </c>
      <c r="L112" s="130">
        <f t="shared" si="13"/>
        <v>67.8</v>
      </c>
      <c r="M112" s="130">
        <f t="shared" si="13"/>
        <v>696.5</v>
      </c>
      <c r="N112" s="129"/>
      <c r="O112" s="130">
        <f t="shared" ref="O112:R112" si="14">SUM(O106:O111)</f>
        <v>21.1</v>
      </c>
      <c r="P112" s="130">
        <f t="shared" si="14"/>
        <v>49.1</v>
      </c>
      <c r="Q112" s="130">
        <f t="shared" si="14"/>
        <v>72.400000000000006</v>
      </c>
      <c r="R112" s="130">
        <f t="shared" si="14"/>
        <v>718.5</v>
      </c>
    </row>
    <row r="113" spans="2:18">
      <c r="B113" s="128"/>
      <c r="C113" s="128"/>
      <c r="D113" s="128"/>
      <c r="E113" s="128"/>
      <c r="F113" s="128"/>
      <c r="G113" s="128"/>
      <c r="H113" s="147">
        <f>H112/2100</f>
        <v>0.35338095238095202</v>
      </c>
      <c r="I113" s="131"/>
      <c r="J113" s="131"/>
      <c r="K113" s="131"/>
      <c r="L113" s="131"/>
      <c r="M113" s="143">
        <f>M112/2300</f>
        <v>0.30282608695652202</v>
      </c>
      <c r="N113" s="131"/>
      <c r="O113" s="131"/>
      <c r="P113" s="131"/>
      <c r="Q113" s="131"/>
      <c r="R113" s="131">
        <v>0.3</v>
      </c>
    </row>
    <row r="114" spans="2:18">
      <c r="B114" s="198" t="s">
        <v>35</v>
      </c>
      <c r="C114" s="199"/>
      <c r="D114" s="116" t="s">
        <v>14</v>
      </c>
      <c r="E114" s="117" t="s">
        <v>15</v>
      </c>
      <c r="F114" s="117" t="s">
        <v>16</v>
      </c>
      <c r="G114" s="118" t="s">
        <v>17</v>
      </c>
      <c r="H114" s="117" t="s">
        <v>18</v>
      </c>
      <c r="I114" s="116" t="s">
        <v>14</v>
      </c>
      <c r="J114" s="117" t="s">
        <v>15</v>
      </c>
      <c r="K114" s="117" t="s">
        <v>16</v>
      </c>
      <c r="L114" s="118" t="s">
        <v>17</v>
      </c>
      <c r="M114" s="117" t="s">
        <v>18</v>
      </c>
      <c r="N114" s="116" t="s">
        <v>14</v>
      </c>
      <c r="O114" s="117" t="s">
        <v>15</v>
      </c>
      <c r="P114" s="117" t="s">
        <v>16</v>
      </c>
      <c r="Q114" s="118" t="s">
        <v>17</v>
      </c>
      <c r="R114" s="117" t="s">
        <v>18</v>
      </c>
    </row>
    <row r="115" spans="2:18">
      <c r="B115" s="200" t="s">
        <v>74</v>
      </c>
      <c r="C115" s="201"/>
      <c r="D115" s="103" t="s">
        <v>75</v>
      </c>
      <c r="E115" s="104">
        <v>5.2</v>
      </c>
      <c r="F115" s="105">
        <v>5.8</v>
      </c>
      <c r="G115" s="104">
        <v>17.5</v>
      </c>
      <c r="H115" s="105">
        <v>145.80000000000001</v>
      </c>
      <c r="I115" s="103" t="s">
        <v>75</v>
      </c>
      <c r="J115" s="104">
        <v>5.2</v>
      </c>
      <c r="K115" s="105">
        <v>5.8</v>
      </c>
      <c r="L115" s="104">
        <v>17.5</v>
      </c>
      <c r="M115" s="105">
        <v>145.80000000000001</v>
      </c>
      <c r="N115" s="103" t="s">
        <v>76</v>
      </c>
      <c r="O115" s="104">
        <v>9.5</v>
      </c>
      <c r="P115" s="105">
        <v>10.6</v>
      </c>
      <c r="Q115" s="104">
        <v>32</v>
      </c>
      <c r="R115" s="105">
        <v>267.3</v>
      </c>
    </row>
    <row r="116" spans="2:18">
      <c r="B116" s="196" t="s">
        <v>77</v>
      </c>
      <c r="C116" s="218"/>
      <c r="D116" s="133">
        <v>200</v>
      </c>
      <c r="E116" s="152">
        <v>2.4</v>
      </c>
      <c r="F116" s="153">
        <v>1.5</v>
      </c>
      <c r="G116" s="152">
        <v>21.5</v>
      </c>
      <c r="H116" s="153">
        <v>109.5</v>
      </c>
      <c r="I116" s="133">
        <v>200</v>
      </c>
      <c r="J116" s="152">
        <v>2.4</v>
      </c>
      <c r="K116" s="153">
        <v>1.5</v>
      </c>
      <c r="L116" s="152">
        <v>21.5</v>
      </c>
      <c r="M116" s="152">
        <v>109.5</v>
      </c>
      <c r="N116" s="133">
        <v>200</v>
      </c>
      <c r="O116" s="152">
        <v>2.4</v>
      </c>
      <c r="P116" s="153">
        <v>1.5</v>
      </c>
      <c r="Q116" s="152">
        <v>21.5</v>
      </c>
      <c r="R116" s="152">
        <v>109.5</v>
      </c>
    </row>
    <row r="117" spans="2:18">
      <c r="B117" s="128"/>
      <c r="C117" s="128"/>
      <c r="D117" s="140"/>
      <c r="E117" s="130">
        <f>SUM(E115:E116)</f>
        <v>7.6</v>
      </c>
      <c r="F117" s="130">
        <f>SUM(F115:F116)</f>
        <v>7.3</v>
      </c>
      <c r="G117" s="130">
        <f>SUM(G115:G116)</f>
        <v>39</v>
      </c>
      <c r="H117" s="130">
        <f>SUM(H115:H116)</f>
        <v>255.3</v>
      </c>
      <c r="I117" s="129"/>
      <c r="J117" s="130">
        <f>SUM(J115:J116)</f>
        <v>7.6</v>
      </c>
      <c r="K117" s="130">
        <f>SUM(K115:K116)</f>
        <v>7.3</v>
      </c>
      <c r="L117" s="130">
        <f>SUM(L115:L116)</f>
        <v>39</v>
      </c>
      <c r="M117" s="130">
        <f>SUM(M115:M116)</f>
        <v>255.3</v>
      </c>
      <c r="N117" s="129"/>
      <c r="O117" s="130">
        <f>SUM(O115:O116)</f>
        <v>11.9</v>
      </c>
      <c r="P117" s="130">
        <f>SUM(P115:P116)</f>
        <v>12.1</v>
      </c>
      <c r="Q117" s="130">
        <f>SUM(Q115:Q116)</f>
        <v>53.5</v>
      </c>
      <c r="R117" s="130">
        <f>SUM(R115:R116)</f>
        <v>376.8</v>
      </c>
    </row>
    <row r="118" spans="2:18">
      <c r="B118" s="128"/>
      <c r="C118" s="128"/>
      <c r="D118" s="128"/>
      <c r="E118" s="128"/>
      <c r="F118" s="128"/>
      <c r="G118" s="128"/>
      <c r="H118" s="132">
        <f>H117/2100</f>
        <v>0.121571428571429</v>
      </c>
      <c r="I118" s="131"/>
      <c r="J118" s="131"/>
      <c r="K118" s="131"/>
      <c r="L118" s="131"/>
      <c r="M118" s="131">
        <f>M117/2300</f>
        <v>0.111</v>
      </c>
      <c r="N118" s="131"/>
      <c r="O118" s="131"/>
      <c r="P118" s="131"/>
      <c r="Q118" s="131"/>
      <c r="R118" s="131">
        <f>R117/2700</f>
        <v>0.13955555555555599</v>
      </c>
    </row>
    <row r="119" spans="2:18">
      <c r="B119" s="208" t="s">
        <v>39</v>
      </c>
      <c r="C119" s="209"/>
      <c r="D119" s="141"/>
      <c r="E119" s="142">
        <f>SUM(E103+E112+E117)</f>
        <v>55.4</v>
      </c>
      <c r="F119" s="142">
        <f>SUM(F103+F112+F117)</f>
        <v>71.900000000000006</v>
      </c>
      <c r="G119" s="142">
        <f>SUM(G103+G112+G117)</f>
        <v>199.2</v>
      </c>
      <c r="H119" s="142">
        <f>SUM(H103+H112+H117)</f>
        <v>1696.1</v>
      </c>
      <c r="I119" s="142"/>
      <c r="J119" s="142">
        <f>SUM(J103+J112+J117)</f>
        <v>57.7</v>
      </c>
      <c r="K119" s="142">
        <f>SUM(K103+K112+K117)</f>
        <v>95.7</v>
      </c>
      <c r="L119" s="142">
        <f>SUM(L103+L112+L117)</f>
        <v>185.4</v>
      </c>
      <c r="M119" s="142">
        <f>SUM(M103+M112+M117)</f>
        <v>1747.3</v>
      </c>
      <c r="N119" s="142"/>
      <c r="O119" s="142">
        <f>SUM(O103+O112+O117)</f>
        <v>63.3</v>
      </c>
      <c r="P119" s="142">
        <f>SUM(P103+P112+P117)</f>
        <v>100.9</v>
      </c>
      <c r="Q119" s="142">
        <f>SUM(Q103+Q112+Q117)</f>
        <v>209.6</v>
      </c>
      <c r="R119" s="142">
        <f>SUM(R103+R112+R117)</f>
        <v>1917.2</v>
      </c>
    </row>
    <row r="120" spans="2:18">
      <c r="B120" s="128"/>
      <c r="C120" s="139"/>
      <c r="D120" s="148"/>
      <c r="E120" s="149"/>
      <c r="F120" s="149"/>
      <c r="G120" s="149"/>
      <c r="H120" s="131"/>
      <c r="I120" s="148"/>
      <c r="J120" s="149"/>
      <c r="K120" s="149"/>
      <c r="L120" s="149"/>
      <c r="M120" s="131"/>
      <c r="N120" s="115"/>
      <c r="O120" s="115"/>
      <c r="P120" s="115"/>
      <c r="Q120" s="115"/>
      <c r="R120" s="115"/>
    </row>
    <row r="121" spans="2:18">
      <c r="B121" s="128"/>
      <c r="C121" s="139"/>
      <c r="D121" s="148"/>
      <c r="E121" s="149"/>
      <c r="F121" s="149"/>
      <c r="G121" s="149"/>
      <c r="H121" s="149"/>
      <c r="I121" s="148"/>
      <c r="J121" s="149"/>
      <c r="K121" s="149"/>
      <c r="L121" s="149"/>
      <c r="M121" s="149"/>
      <c r="N121" s="115"/>
      <c r="O121" s="115"/>
      <c r="P121" s="115"/>
      <c r="Q121" s="115"/>
      <c r="R121" s="115"/>
    </row>
    <row r="122" spans="2:18">
      <c r="B122" s="186" t="s">
        <v>78</v>
      </c>
      <c r="C122" s="186"/>
      <c r="D122" s="186"/>
      <c r="E122" s="186"/>
      <c r="F122" s="186"/>
      <c r="G122" s="186"/>
      <c r="H122" s="186"/>
      <c r="I122" s="186"/>
      <c r="J122" s="186"/>
      <c r="K122" s="186"/>
      <c r="L122" s="186"/>
      <c r="M122" s="186"/>
      <c r="N122" s="186"/>
      <c r="O122" s="186"/>
      <c r="P122" s="186"/>
      <c r="Q122" s="186"/>
      <c r="R122" s="186"/>
    </row>
    <row r="123" spans="2:18">
      <c r="B123" s="219" t="s">
        <v>10</v>
      </c>
      <c r="C123" s="220"/>
      <c r="D123" s="187" t="s">
        <v>11</v>
      </c>
      <c r="E123" s="188"/>
      <c r="F123" s="188"/>
      <c r="G123" s="188"/>
      <c r="H123" s="189"/>
      <c r="I123" s="187" t="s">
        <v>12</v>
      </c>
      <c r="J123" s="188"/>
      <c r="K123" s="188"/>
      <c r="L123" s="188"/>
      <c r="M123" s="189"/>
      <c r="N123" s="187" t="s">
        <v>13</v>
      </c>
      <c r="O123" s="188"/>
      <c r="P123" s="188"/>
      <c r="Q123" s="188"/>
      <c r="R123" s="189"/>
    </row>
    <row r="124" spans="2:18">
      <c r="B124" s="234"/>
      <c r="C124" s="235"/>
      <c r="D124" s="116" t="s">
        <v>14</v>
      </c>
      <c r="E124" s="117" t="s">
        <v>15</v>
      </c>
      <c r="F124" s="117" t="s">
        <v>16</v>
      </c>
      <c r="G124" s="118" t="s">
        <v>17</v>
      </c>
      <c r="H124" s="117" t="s">
        <v>18</v>
      </c>
      <c r="I124" s="116" t="s">
        <v>14</v>
      </c>
      <c r="J124" s="117" t="s">
        <v>15</v>
      </c>
      <c r="K124" s="117" t="s">
        <v>16</v>
      </c>
      <c r="L124" s="118" t="s">
        <v>17</v>
      </c>
      <c r="M124" s="117" t="s">
        <v>18</v>
      </c>
      <c r="N124" s="116" t="s">
        <v>14</v>
      </c>
      <c r="O124" s="117" t="s">
        <v>15</v>
      </c>
      <c r="P124" s="117" t="s">
        <v>16</v>
      </c>
      <c r="Q124" s="118" t="s">
        <v>17</v>
      </c>
      <c r="R124" s="117" t="s">
        <v>18</v>
      </c>
    </row>
    <row r="125" spans="2:18">
      <c r="B125" s="190" t="s">
        <v>58</v>
      </c>
      <c r="C125" s="210"/>
      <c r="D125" s="103">
        <v>50</v>
      </c>
      <c r="E125" s="105">
        <v>0.4</v>
      </c>
      <c r="F125" s="104">
        <v>0</v>
      </c>
      <c r="G125" s="105">
        <v>1.4</v>
      </c>
      <c r="H125" s="108">
        <v>7.6</v>
      </c>
      <c r="I125" s="103">
        <v>50</v>
      </c>
      <c r="J125" s="105">
        <v>0.4</v>
      </c>
      <c r="K125" s="104">
        <v>0</v>
      </c>
      <c r="L125" s="105">
        <v>1.4</v>
      </c>
      <c r="M125" s="108">
        <v>7.6</v>
      </c>
      <c r="N125" s="107">
        <v>75</v>
      </c>
      <c r="O125" s="105">
        <v>0.6</v>
      </c>
      <c r="P125" s="104">
        <v>0</v>
      </c>
      <c r="Q125" s="105">
        <v>2.1</v>
      </c>
      <c r="R125" s="108">
        <v>11.4</v>
      </c>
    </row>
    <row r="126" spans="2:18">
      <c r="B126" s="192" t="s">
        <v>79</v>
      </c>
      <c r="C126" s="193"/>
      <c r="D126" s="64">
        <v>40</v>
      </c>
      <c r="E126" s="25">
        <v>10.5</v>
      </c>
      <c r="F126" s="24">
        <v>14.8</v>
      </c>
      <c r="G126" s="25">
        <v>3.4</v>
      </c>
      <c r="H126" s="24">
        <v>187.2</v>
      </c>
      <c r="I126" s="64">
        <v>40</v>
      </c>
      <c r="J126" s="25">
        <v>10.5</v>
      </c>
      <c r="K126" s="24">
        <v>14.8</v>
      </c>
      <c r="L126" s="25">
        <v>3.4</v>
      </c>
      <c r="M126" s="24">
        <v>187.2</v>
      </c>
      <c r="N126" s="100">
        <v>60</v>
      </c>
      <c r="O126" s="24">
        <v>15.7</v>
      </c>
      <c r="P126" s="25">
        <v>22.2</v>
      </c>
      <c r="Q126" s="24">
        <v>5.0999999999999996</v>
      </c>
      <c r="R126" s="24">
        <v>280.7</v>
      </c>
    </row>
    <row r="127" spans="2:18">
      <c r="B127" s="192" t="s">
        <v>80</v>
      </c>
      <c r="C127" s="193"/>
      <c r="D127" s="64">
        <v>100</v>
      </c>
      <c r="E127" s="149">
        <v>1.9</v>
      </c>
      <c r="F127" s="24">
        <v>2.9</v>
      </c>
      <c r="G127" s="149">
        <v>14.9</v>
      </c>
      <c r="H127" s="24">
        <v>93</v>
      </c>
      <c r="I127" s="64">
        <v>150</v>
      </c>
      <c r="J127" s="149">
        <v>2.9</v>
      </c>
      <c r="K127" s="24">
        <v>4.3</v>
      </c>
      <c r="L127" s="149">
        <v>22.3</v>
      </c>
      <c r="M127" s="24">
        <v>139.5</v>
      </c>
      <c r="N127" s="64">
        <v>150</v>
      </c>
      <c r="O127" s="149">
        <v>2.9</v>
      </c>
      <c r="P127" s="24">
        <v>4.3</v>
      </c>
      <c r="Q127" s="149">
        <v>22.3</v>
      </c>
      <c r="R127" s="24">
        <v>139.5</v>
      </c>
    </row>
    <row r="128" spans="2:18">
      <c r="B128" s="192" t="s">
        <v>57</v>
      </c>
      <c r="C128" s="211"/>
      <c r="D128" s="64">
        <v>200</v>
      </c>
      <c r="E128" s="25">
        <v>0.2</v>
      </c>
      <c r="F128" s="24">
        <v>0.1</v>
      </c>
      <c r="G128" s="25">
        <v>15</v>
      </c>
      <c r="H128" s="24">
        <v>56</v>
      </c>
      <c r="I128" s="100">
        <v>200</v>
      </c>
      <c r="J128" s="24">
        <v>0.2</v>
      </c>
      <c r="K128" s="25">
        <v>0.1</v>
      </c>
      <c r="L128" s="24">
        <v>15</v>
      </c>
      <c r="M128" s="26">
        <v>56</v>
      </c>
      <c r="N128" s="100">
        <v>200</v>
      </c>
      <c r="O128" s="24">
        <v>0.2</v>
      </c>
      <c r="P128" s="25">
        <v>0.1</v>
      </c>
      <c r="Q128" s="24">
        <v>15</v>
      </c>
      <c r="R128" s="26">
        <v>56</v>
      </c>
    </row>
    <row r="129" spans="2:18">
      <c r="B129" s="196" t="s">
        <v>24</v>
      </c>
      <c r="C129" s="197"/>
      <c r="D129" s="123">
        <v>30</v>
      </c>
      <c r="E129" s="153">
        <v>2.2999999999999998</v>
      </c>
      <c r="F129" s="152">
        <v>0.9</v>
      </c>
      <c r="G129" s="153">
        <v>15.2</v>
      </c>
      <c r="H129" s="152">
        <v>79.2</v>
      </c>
      <c r="I129" s="126">
        <v>40</v>
      </c>
      <c r="J129" s="152">
        <v>3.1</v>
      </c>
      <c r="K129" s="153">
        <v>1.2</v>
      </c>
      <c r="L129" s="152">
        <v>20.2</v>
      </c>
      <c r="M129" s="152">
        <v>105.6</v>
      </c>
      <c r="N129" s="126">
        <v>50</v>
      </c>
      <c r="O129" s="125">
        <v>3.9</v>
      </c>
      <c r="P129" s="124">
        <v>1.5</v>
      </c>
      <c r="Q129" s="125">
        <v>25.3</v>
      </c>
      <c r="R129" s="125">
        <v>132</v>
      </c>
    </row>
    <row r="130" spans="2:18">
      <c r="B130" s="128"/>
      <c r="C130" s="128"/>
      <c r="D130" s="140"/>
      <c r="E130" s="144">
        <f t="shared" ref="E130:M130" si="15">SUM(E125:E129)</f>
        <v>15.3</v>
      </c>
      <c r="F130" s="144">
        <f t="shared" si="15"/>
        <v>18.7</v>
      </c>
      <c r="G130" s="144">
        <f t="shared" si="15"/>
        <v>49.9</v>
      </c>
      <c r="H130" s="144">
        <f t="shared" si="15"/>
        <v>423</v>
      </c>
      <c r="I130" s="129"/>
      <c r="J130" s="144">
        <f t="shared" si="15"/>
        <v>17.100000000000001</v>
      </c>
      <c r="K130" s="144">
        <f t="shared" si="15"/>
        <v>20.399999999999999</v>
      </c>
      <c r="L130" s="144">
        <f t="shared" si="15"/>
        <v>62.3</v>
      </c>
      <c r="M130" s="144">
        <f t="shared" si="15"/>
        <v>495.9</v>
      </c>
      <c r="N130" s="129"/>
      <c r="O130" s="144">
        <f t="shared" ref="O130:R130" si="16">SUM(O125:O129)</f>
        <v>23.3</v>
      </c>
      <c r="P130" s="144">
        <f t="shared" si="16"/>
        <v>28.1</v>
      </c>
      <c r="Q130" s="144">
        <f t="shared" si="16"/>
        <v>69.8</v>
      </c>
      <c r="R130" s="144">
        <f t="shared" si="16"/>
        <v>619.6</v>
      </c>
    </row>
    <row r="131" spans="2:18">
      <c r="B131" s="128"/>
      <c r="C131" s="128"/>
      <c r="D131" s="145"/>
      <c r="E131" s="144"/>
      <c r="F131" s="144"/>
      <c r="G131" s="144"/>
      <c r="H131" s="131">
        <f>H130/2100</f>
        <v>0.20142857142857101</v>
      </c>
      <c r="I131" s="146"/>
      <c r="J131" s="143"/>
      <c r="K131" s="143"/>
      <c r="L131" s="143"/>
      <c r="M131" s="131">
        <f>M130/2300</f>
        <v>0.215608695652174</v>
      </c>
      <c r="N131" s="146"/>
      <c r="O131" s="143"/>
      <c r="P131" s="143"/>
      <c r="Q131" s="143"/>
      <c r="R131" s="131">
        <f>R130/2700</f>
        <v>0.22948148148148101</v>
      </c>
    </row>
    <row r="132" spans="2:18">
      <c r="B132" s="198" t="s">
        <v>25</v>
      </c>
      <c r="C132" s="199"/>
      <c r="D132" s="116" t="s">
        <v>14</v>
      </c>
      <c r="E132" s="117" t="s">
        <v>15</v>
      </c>
      <c r="F132" s="117" t="s">
        <v>16</v>
      </c>
      <c r="G132" s="118" t="s">
        <v>17</v>
      </c>
      <c r="H132" s="117" t="s">
        <v>18</v>
      </c>
      <c r="I132" s="116" t="s">
        <v>14</v>
      </c>
      <c r="J132" s="117" t="s">
        <v>15</v>
      </c>
      <c r="K132" s="117" t="s">
        <v>16</v>
      </c>
      <c r="L132" s="118" t="s">
        <v>17</v>
      </c>
      <c r="M132" s="117" t="s">
        <v>18</v>
      </c>
      <c r="N132" s="116" t="s">
        <v>14</v>
      </c>
      <c r="O132" s="117" t="s">
        <v>15</v>
      </c>
      <c r="P132" s="117" t="s">
        <v>16</v>
      </c>
      <c r="Q132" s="118" t="s">
        <v>17</v>
      </c>
      <c r="R132" s="117" t="s">
        <v>18</v>
      </c>
    </row>
    <row r="133" spans="2:18">
      <c r="B133" s="190" t="s">
        <v>81</v>
      </c>
      <c r="C133" s="191"/>
      <c r="D133" s="107">
        <v>25</v>
      </c>
      <c r="E133" s="105">
        <v>0.8</v>
      </c>
      <c r="F133" s="104">
        <v>0</v>
      </c>
      <c r="G133" s="105">
        <v>1.7</v>
      </c>
      <c r="H133" s="104">
        <v>20</v>
      </c>
      <c r="I133" s="103">
        <v>50</v>
      </c>
      <c r="J133" s="104">
        <v>1.6</v>
      </c>
      <c r="K133" s="105">
        <v>0.1</v>
      </c>
      <c r="L133" s="104">
        <v>3.3</v>
      </c>
      <c r="M133" s="105">
        <v>40</v>
      </c>
      <c r="N133" s="103">
        <v>50</v>
      </c>
      <c r="O133" s="104">
        <v>1.6</v>
      </c>
      <c r="P133" s="105">
        <v>0.1</v>
      </c>
      <c r="Q133" s="104">
        <v>3.3</v>
      </c>
      <c r="R133" s="105">
        <v>40</v>
      </c>
    </row>
    <row r="134" spans="2:18">
      <c r="B134" s="192" t="s">
        <v>82</v>
      </c>
      <c r="C134" s="202"/>
      <c r="D134" s="63" t="s">
        <v>28</v>
      </c>
      <c r="E134" s="24">
        <v>1.9</v>
      </c>
      <c r="F134" s="25">
        <v>6.6</v>
      </c>
      <c r="G134" s="24">
        <v>9.6999999999999993</v>
      </c>
      <c r="H134" s="25">
        <v>106.6</v>
      </c>
      <c r="I134" s="64">
        <v>0</v>
      </c>
      <c r="J134" s="25"/>
      <c r="K134" s="24"/>
      <c r="L134" s="25"/>
      <c r="M134" s="24"/>
      <c r="N134" s="64">
        <v>0</v>
      </c>
      <c r="O134" s="25"/>
      <c r="P134" s="24"/>
      <c r="Q134" s="25"/>
      <c r="R134" s="24"/>
    </row>
    <row r="135" spans="2:18">
      <c r="B135" s="192" t="s">
        <v>83</v>
      </c>
      <c r="C135" s="211"/>
      <c r="D135" s="63">
        <v>50</v>
      </c>
      <c r="E135" s="24">
        <v>6.5</v>
      </c>
      <c r="F135" s="25">
        <v>13.8</v>
      </c>
      <c r="G135" s="24">
        <v>2.9</v>
      </c>
      <c r="H135" s="25">
        <v>146.6</v>
      </c>
      <c r="I135" s="64">
        <v>50</v>
      </c>
      <c r="J135" s="24">
        <v>6.5</v>
      </c>
      <c r="K135" s="25">
        <v>13.8</v>
      </c>
      <c r="L135" s="24">
        <v>2.9</v>
      </c>
      <c r="M135" s="25">
        <v>146.6</v>
      </c>
      <c r="N135" s="63">
        <v>75</v>
      </c>
      <c r="O135" s="24">
        <v>9.6</v>
      </c>
      <c r="P135" s="25">
        <v>20.7</v>
      </c>
      <c r="Q135" s="24">
        <v>4.3</v>
      </c>
      <c r="R135" s="24">
        <v>219.8</v>
      </c>
    </row>
    <row r="136" spans="2:18">
      <c r="B136" s="194" t="s">
        <v>49</v>
      </c>
      <c r="C136" s="213"/>
      <c r="D136" s="64">
        <v>100</v>
      </c>
      <c r="E136" s="24">
        <v>1.4</v>
      </c>
      <c r="F136" s="25">
        <v>2.7</v>
      </c>
      <c r="G136" s="24">
        <v>14.9</v>
      </c>
      <c r="H136" s="25">
        <v>90</v>
      </c>
      <c r="I136" s="64">
        <v>150</v>
      </c>
      <c r="J136" s="24">
        <v>2.1</v>
      </c>
      <c r="K136" s="25">
        <v>4.0999999999999996</v>
      </c>
      <c r="L136" s="24">
        <v>22.4</v>
      </c>
      <c r="M136" s="26">
        <v>135</v>
      </c>
      <c r="N136" s="63">
        <v>150</v>
      </c>
      <c r="O136" s="24">
        <v>2.1</v>
      </c>
      <c r="P136" s="25">
        <v>4.0999999999999996</v>
      </c>
      <c r="Q136" s="24">
        <v>22.4</v>
      </c>
      <c r="R136" s="26">
        <v>135</v>
      </c>
    </row>
    <row r="137" spans="2:18">
      <c r="B137" s="203" t="s">
        <v>84</v>
      </c>
      <c r="C137" s="205"/>
      <c r="D137" s="64">
        <v>200</v>
      </c>
      <c r="E137" s="24">
        <v>0.6</v>
      </c>
      <c r="F137" s="25">
        <v>0.4</v>
      </c>
      <c r="G137" s="24">
        <v>16.3</v>
      </c>
      <c r="H137" s="25">
        <v>140</v>
      </c>
      <c r="I137" s="64">
        <v>200</v>
      </c>
      <c r="J137" s="24">
        <v>0.6</v>
      </c>
      <c r="K137" s="25">
        <v>0.4</v>
      </c>
      <c r="L137" s="24">
        <v>16.3</v>
      </c>
      <c r="M137" s="26">
        <v>140</v>
      </c>
      <c r="N137" s="63">
        <v>200</v>
      </c>
      <c r="O137" s="24">
        <v>0.6</v>
      </c>
      <c r="P137" s="25">
        <v>0.4</v>
      </c>
      <c r="Q137" s="24">
        <v>16.3</v>
      </c>
      <c r="R137" s="26">
        <v>140</v>
      </c>
    </row>
    <row r="138" spans="2:18">
      <c r="B138" s="196" t="s">
        <v>34</v>
      </c>
      <c r="C138" s="197"/>
      <c r="D138" s="123">
        <v>30</v>
      </c>
      <c r="E138" s="124">
        <v>1.5</v>
      </c>
      <c r="F138" s="125">
        <v>0.3</v>
      </c>
      <c r="G138" s="124">
        <v>13.8</v>
      </c>
      <c r="H138" s="134">
        <v>66</v>
      </c>
      <c r="I138" s="123">
        <v>40</v>
      </c>
      <c r="J138" s="124">
        <v>2</v>
      </c>
      <c r="K138" s="125">
        <v>0.4</v>
      </c>
      <c r="L138" s="124">
        <v>18.399999999999999</v>
      </c>
      <c r="M138" s="125">
        <v>88</v>
      </c>
      <c r="N138" s="133">
        <v>50</v>
      </c>
      <c r="O138" s="125">
        <v>2.5</v>
      </c>
      <c r="P138" s="124">
        <v>0.5</v>
      </c>
      <c r="Q138" s="125">
        <v>23</v>
      </c>
      <c r="R138" s="127">
        <v>110</v>
      </c>
    </row>
    <row r="139" spans="2:18">
      <c r="B139" s="128"/>
      <c r="C139" s="128"/>
      <c r="D139" s="140"/>
      <c r="E139" s="130">
        <f>SUM(E133:E138)</f>
        <v>12.7</v>
      </c>
      <c r="F139" s="130">
        <f>SUM(F133:F138)</f>
        <v>23.8</v>
      </c>
      <c r="G139" s="130">
        <f>SUM(G133:G138)</f>
        <v>59.3</v>
      </c>
      <c r="H139" s="130">
        <f>SUM(H133:H138)</f>
        <v>569.20000000000005</v>
      </c>
      <c r="I139" s="129"/>
      <c r="J139" s="130">
        <f>SUM(J133:J138)</f>
        <v>12.8</v>
      </c>
      <c r="K139" s="130">
        <f>SUM(K133:K138)</f>
        <v>18.8</v>
      </c>
      <c r="L139" s="130">
        <f>SUM(L133:L138)</f>
        <v>63.3</v>
      </c>
      <c r="M139" s="130">
        <f>SUM(M133:M138)</f>
        <v>549.6</v>
      </c>
      <c r="N139" s="129"/>
      <c r="O139" s="130">
        <f>SUM(O133:O138)</f>
        <v>16.399999999999999</v>
      </c>
      <c r="P139" s="130">
        <f>SUM(P133:P138)</f>
        <v>25.8</v>
      </c>
      <c r="Q139" s="130">
        <f>SUM(Q133:Q138)</f>
        <v>69.3</v>
      </c>
      <c r="R139" s="130">
        <f>SUM(R133:R138)</f>
        <v>644.79999999999995</v>
      </c>
    </row>
    <row r="140" spans="2:18">
      <c r="B140" s="128"/>
      <c r="C140" s="128"/>
      <c r="D140" s="145"/>
      <c r="E140" s="130"/>
      <c r="F140" s="130"/>
      <c r="G140" s="130"/>
      <c r="H140" s="131">
        <v>0.3</v>
      </c>
      <c r="I140" s="146"/>
      <c r="J140" s="131"/>
      <c r="K140" s="131"/>
      <c r="L140" s="131"/>
      <c r="M140" s="131">
        <v>0.3</v>
      </c>
      <c r="N140" s="146"/>
      <c r="O140" s="131"/>
      <c r="P140" s="131"/>
      <c r="Q140" s="131"/>
      <c r="R140" s="131">
        <v>0.3</v>
      </c>
    </row>
    <row r="141" spans="2:18">
      <c r="B141" s="198" t="s">
        <v>35</v>
      </c>
      <c r="C141" s="199"/>
      <c r="D141" s="116" t="s">
        <v>14</v>
      </c>
      <c r="E141" s="117" t="s">
        <v>15</v>
      </c>
      <c r="F141" s="117" t="s">
        <v>16</v>
      </c>
      <c r="G141" s="118" t="s">
        <v>17</v>
      </c>
      <c r="H141" s="117" t="s">
        <v>18</v>
      </c>
      <c r="I141" s="116" t="s">
        <v>14</v>
      </c>
      <c r="J141" s="117" t="s">
        <v>15</v>
      </c>
      <c r="K141" s="117" t="s">
        <v>16</v>
      </c>
      <c r="L141" s="118" t="s">
        <v>17</v>
      </c>
      <c r="M141" s="117" t="s">
        <v>18</v>
      </c>
      <c r="N141" s="116" t="s">
        <v>14</v>
      </c>
      <c r="O141" s="117" t="s">
        <v>15</v>
      </c>
      <c r="P141" s="117" t="s">
        <v>16</v>
      </c>
      <c r="Q141" s="118" t="s">
        <v>17</v>
      </c>
      <c r="R141" s="117" t="s">
        <v>18</v>
      </c>
    </row>
    <row r="142" spans="2:18">
      <c r="B142" s="200" t="s">
        <v>85</v>
      </c>
      <c r="C142" s="214"/>
      <c r="D142" s="119">
        <v>40</v>
      </c>
      <c r="E142" s="105">
        <v>0.3</v>
      </c>
      <c r="F142" s="104">
        <v>0.2</v>
      </c>
      <c r="G142" s="105">
        <v>31.6</v>
      </c>
      <c r="H142" s="104">
        <v>130.4</v>
      </c>
      <c r="I142" s="103">
        <v>40</v>
      </c>
      <c r="J142" s="105">
        <v>0.3</v>
      </c>
      <c r="K142" s="104">
        <v>0.2</v>
      </c>
      <c r="L142" s="105">
        <v>31.6</v>
      </c>
      <c r="M142" s="104">
        <v>130.4</v>
      </c>
      <c r="N142" s="103">
        <v>40</v>
      </c>
      <c r="O142" s="105">
        <v>0.3</v>
      </c>
      <c r="P142" s="104">
        <v>0.2</v>
      </c>
      <c r="Q142" s="105">
        <v>31.6</v>
      </c>
      <c r="R142" s="105">
        <v>130.4</v>
      </c>
    </row>
    <row r="143" spans="2:18">
      <c r="B143" s="203" t="s">
        <v>52</v>
      </c>
      <c r="C143" s="212"/>
      <c r="D143" s="64">
        <v>200</v>
      </c>
      <c r="E143" s="25">
        <v>5.6</v>
      </c>
      <c r="F143" s="24">
        <v>5.9</v>
      </c>
      <c r="G143" s="25">
        <v>9</v>
      </c>
      <c r="H143" s="24">
        <v>110.1</v>
      </c>
      <c r="I143" s="100">
        <v>200</v>
      </c>
      <c r="J143" s="24">
        <v>5.6</v>
      </c>
      <c r="K143" s="25">
        <v>5.9</v>
      </c>
      <c r="L143" s="24">
        <v>9</v>
      </c>
      <c r="M143" s="26">
        <v>110.1</v>
      </c>
      <c r="N143" s="100">
        <v>200</v>
      </c>
      <c r="O143" s="24">
        <v>5.6</v>
      </c>
      <c r="P143" s="25">
        <v>5.9</v>
      </c>
      <c r="Q143" s="24">
        <v>9</v>
      </c>
      <c r="R143" s="24">
        <v>110.1</v>
      </c>
    </row>
    <row r="144" spans="2:18">
      <c r="B144" s="196" t="s">
        <v>38</v>
      </c>
      <c r="C144" s="197"/>
      <c r="D144" s="133">
        <v>100</v>
      </c>
      <c r="E144" s="125">
        <v>0.4</v>
      </c>
      <c r="F144" s="124">
        <v>0.4</v>
      </c>
      <c r="G144" s="125">
        <v>9.8000000000000007</v>
      </c>
      <c r="H144" s="124">
        <v>45</v>
      </c>
      <c r="I144" s="123">
        <v>150</v>
      </c>
      <c r="J144" s="124">
        <v>0.6</v>
      </c>
      <c r="K144" s="125">
        <v>0.6</v>
      </c>
      <c r="L144" s="124">
        <v>14.7</v>
      </c>
      <c r="M144" s="125">
        <v>67.5</v>
      </c>
      <c r="N144" s="123">
        <v>150</v>
      </c>
      <c r="O144" s="124">
        <v>0.6</v>
      </c>
      <c r="P144" s="125">
        <v>0.6</v>
      </c>
      <c r="Q144" s="124">
        <v>14.7</v>
      </c>
      <c r="R144" s="125">
        <v>67.5</v>
      </c>
    </row>
    <row r="145" spans="2:18">
      <c r="B145" s="128"/>
      <c r="C145" s="128"/>
      <c r="D145" s="140"/>
      <c r="E145" s="144">
        <f>SUM(E142:E144)</f>
        <v>6.3</v>
      </c>
      <c r="F145" s="144">
        <f t="shared" ref="F145:H145" si="17">SUM(F142:F144)</f>
        <v>6.5</v>
      </c>
      <c r="G145" s="144">
        <f t="shared" si="17"/>
        <v>50.4</v>
      </c>
      <c r="H145" s="144">
        <f t="shared" si="17"/>
        <v>285.5</v>
      </c>
      <c r="I145" s="129"/>
      <c r="J145" s="144">
        <f t="shared" ref="J145:M145" si="18">SUM(J142:J144)</f>
        <v>6.5</v>
      </c>
      <c r="K145" s="144">
        <f t="shared" si="18"/>
        <v>6.7</v>
      </c>
      <c r="L145" s="144">
        <f t="shared" si="18"/>
        <v>55.3</v>
      </c>
      <c r="M145" s="144">
        <f t="shared" si="18"/>
        <v>308</v>
      </c>
      <c r="N145" s="129"/>
      <c r="O145" s="144">
        <f t="shared" ref="O145:R145" si="19">SUM(O142:O144)</f>
        <v>6.5</v>
      </c>
      <c r="P145" s="144">
        <f t="shared" si="19"/>
        <v>6.7</v>
      </c>
      <c r="Q145" s="144">
        <f t="shared" si="19"/>
        <v>55.3</v>
      </c>
      <c r="R145" s="144">
        <f t="shared" si="19"/>
        <v>308</v>
      </c>
    </row>
    <row r="146" spans="2:18">
      <c r="B146" s="128"/>
      <c r="C146" s="128"/>
      <c r="D146" s="145"/>
      <c r="E146" s="128"/>
      <c r="F146" s="128"/>
      <c r="G146" s="128"/>
      <c r="H146" s="132">
        <f>H145/2100</f>
        <v>0.13595238095238099</v>
      </c>
      <c r="I146" s="131"/>
      <c r="J146" s="131"/>
      <c r="K146" s="131"/>
      <c r="L146" s="131"/>
      <c r="M146" s="132">
        <f>M145/2300</f>
        <v>0.133913043478261</v>
      </c>
      <c r="N146" s="131"/>
      <c r="O146" s="131"/>
      <c r="P146" s="131"/>
      <c r="Q146" s="131"/>
      <c r="R146" s="132">
        <f>R145/2700</f>
        <v>0.11407407407407399</v>
      </c>
    </row>
    <row r="147" spans="2:18">
      <c r="B147" s="208" t="s">
        <v>39</v>
      </c>
      <c r="C147" s="209"/>
      <c r="D147" s="154"/>
      <c r="E147" s="155">
        <f>SUM(E130+E139+E145)</f>
        <v>34.299999999999997</v>
      </c>
      <c r="F147" s="155">
        <f>SUM(F130+F139+F145)</f>
        <v>49</v>
      </c>
      <c r="G147" s="155">
        <f>SUM(G130+G139+G145)</f>
        <v>159.6</v>
      </c>
      <c r="H147" s="155">
        <f>SUM(H130+H139+H145)</f>
        <v>1277.7</v>
      </c>
      <c r="I147" s="155"/>
      <c r="J147" s="155">
        <f>SUM(J130+J139+J145)</f>
        <v>36.4</v>
      </c>
      <c r="K147" s="155">
        <f>SUM(K130+K139+K145)</f>
        <v>45.9</v>
      </c>
      <c r="L147" s="155">
        <f>SUM(L130+L139+L145)</f>
        <v>180.9</v>
      </c>
      <c r="M147" s="155">
        <f>SUM(M130+M139+M145)</f>
        <v>1353.5</v>
      </c>
      <c r="N147" s="155"/>
      <c r="O147" s="155">
        <f>SUM(O130+O139+O145)</f>
        <v>46.2</v>
      </c>
      <c r="P147" s="155">
        <f>SUM(P130+P139+P145)</f>
        <v>60.6</v>
      </c>
      <c r="Q147" s="155">
        <f>SUM(Q130+Q139+Q145)</f>
        <v>194.4</v>
      </c>
      <c r="R147" s="155">
        <f>SUM(R130+R139+R145)</f>
        <v>1572.4</v>
      </c>
    </row>
    <row r="148" spans="2:18">
      <c r="B148" s="156"/>
      <c r="C148" s="156"/>
      <c r="D148" s="157"/>
      <c r="E148" s="157"/>
      <c r="F148" s="157"/>
      <c r="G148" s="157"/>
      <c r="H148" s="158"/>
      <c r="I148" s="157"/>
      <c r="J148" s="157"/>
      <c r="K148" s="157"/>
      <c r="L148" s="157"/>
      <c r="M148" s="158"/>
      <c r="N148" s="157"/>
      <c r="O148" s="157"/>
      <c r="P148" s="157"/>
      <c r="Q148" s="157"/>
      <c r="R148" s="158"/>
    </row>
    <row r="149" spans="2:18">
      <c r="B149" s="223" t="s">
        <v>86</v>
      </c>
      <c r="C149" s="223"/>
      <c r="D149" s="160"/>
      <c r="E149" s="130">
        <f>(E38+E65+E92+E119+E147)/5</f>
        <v>40.909999999999997</v>
      </c>
      <c r="F149" s="130">
        <f>(F38+F65+F92+F119+F147)/5</f>
        <v>57.5</v>
      </c>
      <c r="G149" s="130">
        <f>(G38+G65+G92+G119+G147)/5</f>
        <v>179.94</v>
      </c>
      <c r="H149" s="130">
        <f>(H38+H65+H92+H119+H147)/5</f>
        <v>1417.72</v>
      </c>
      <c r="I149" s="130"/>
      <c r="J149" s="130">
        <f>(J38+J65+J92+J119+J147)/5</f>
        <v>44.56</v>
      </c>
      <c r="K149" s="130">
        <f>(K38+K65+K92+K119+K147)/5</f>
        <v>63.48</v>
      </c>
      <c r="L149" s="130">
        <f>(L38+L65+L92+L119+L147)/5</f>
        <v>197.56</v>
      </c>
      <c r="M149" s="130">
        <f>(M38+M65+M92+M119+M147)/5</f>
        <v>1539.2</v>
      </c>
      <c r="N149" s="130"/>
      <c r="O149" s="130">
        <f>(O38+O65+O92+O119+O147)/5</f>
        <v>51.32</v>
      </c>
      <c r="P149" s="130">
        <f>(P38+P65+P92+P119+P147)/5</f>
        <v>71.58</v>
      </c>
      <c r="Q149" s="130">
        <f>(Q38+Q65+Q92+Q119+Q147)/5</f>
        <v>215.38</v>
      </c>
      <c r="R149" s="130">
        <f>(R38+R65+R92+R119+R147)/5</f>
        <v>1709.96</v>
      </c>
    </row>
    <row r="150" spans="2:18">
      <c r="B150" s="156"/>
      <c r="C150" s="156"/>
      <c r="D150" s="157"/>
      <c r="E150" s="149">
        <v>1</v>
      </c>
      <c r="F150" s="157">
        <f>F149/E149</f>
        <v>1.4055243216817399</v>
      </c>
      <c r="G150" s="157">
        <f>G149/E149</f>
        <v>4.3984355903202204</v>
      </c>
      <c r="H150" s="157"/>
      <c r="I150" s="157"/>
      <c r="J150" s="157">
        <v>1</v>
      </c>
      <c r="K150" s="157">
        <f>K149/J149</f>
        <v>1.4245960502693</v>
      </c>
      <c r="L150" s="157">
        <f>L149/J149</f>
        <v>4.4335727109515304</v>
      </c>
      <c r="M150" s="149"/>
      <c r="N150" s="157"/>
      <c r="O150" s="157">
        <v>1</v>
      </c>
      <c r="P150" s="157">
        <f>P149/O149</f>
        <v>1.3947778643803601</v>
      </c>
      <c r="Q150" s="157">
        <f>Q149/O149</f>
        <v>4.1968043647700704</v>
      </c>
      <c r="R150" s="149"/>
    </row>
    <row r="151" spans="2:18">
      <c r="B151" s="224"/>
      <c r="C151" s="224"/>
      <c r="D151" s="128"/>
      <c r="E151" s="130"/>
      <c r="F151" s="130"/>
      <c r="G151" s="130"/>
      <c r="H151" s="130"/>
      <c r="I151" s="130"/>
      <c r="J151" s="130"/>
      <c r="K151" s="130"/>
      <c r="L151" s="130"/>
      <c r="M151" s="130"/>
      <c r="N151" s="115"/>
      <c r="O151" s="115"/>
      <c r="P151" s="115"/>
      <c r="Q151" s="115"/>
      <c r="R151" s="115"/>
    </row>
    <row r="152" spans="2:18">
      <c r="B152" s="115"/>
      <c r="C152" s="115"/>
      <c r="D152" s="115"/>
      <c r="E152" s="115"/>
      <c r="F152" s="115"/>
      <c r="G152" s="115"/>
      <c r="H152" s="115"/>
      <c r="I152" s="115"/>
      <c r="J152" s="115"/>
      <c r="K152" s="115"/>
      <c r="L152" s="115"/>
      <c r="M152" s="115"/>
      <c r="N152" s="115"/>
      <c r="O152" s="115"/>
      <c r="P152" s="115"/>
      <c r="Q152" s="115"/>
      <c r="R152" s="115"/>
    </row>
    <row r="153" spans="2:18">
      <c r="B153" s="225" t="s">
        <v>87</v>
      </c>
      <c r="C153" s="225"/>
      <c r="D153" s="225"/>
      <c r="E153" s="225"/>
      <c r="F153" s="225"/>
      <c r="G153" s="225"/>
      <c r="H153" s="225"/>
      <c r="I153" s="225"/>
      <c r="J153" s="225"/>
      <c r="K153" s="225"/>
      <c r="L153" s="225"/>
      <c r="M153" s="225"/>
      <c r="N153" s="225"/>
      <c r="O153" s="225"/>
      <c r="P153" s="225"/>
      <c r="Q153" s="225"/>
      <c r="R153" s="225"/>
    </row>
    <row r="154" spans="2:18">
      <c r="B154" s="226" t="s">
        <v>9</v>
      </c>
      <c r="C154" s="226"/>
      <c r="D154" s="226"/>
      <c r="E154" s="226"/>
      <c r="F154" s="226"/>
      <c r="G154" s="226"/>
      <c r="H154" s="226"/>
      <c r="I154" s="226"/>
      <c r="J154" s="226"/>
      <c r="K154" s="226"/>
      <c r="L154" s="226"/>
      <c r="M154" s="226"/>
      <c r="N154" s="226"/>
      <c r="O154" s="226"/>
      <c r="P154" s="226"/>
      <c r="Q154" s="226"/>
      <c r="R154" s="226"/>
    </row>
    <row r="155" spans="2:18">
      <c r="B155" s="219" t="s">
        <v>10</v>
      </c>
      <c r="C155" s="220"/>
      <c r="D155" s="187" t="s">
        <v>11</v>
      </c>
      <c r="E155" s="188"/>
      <c r="F155" s="188"/>
      <c r="G155" s="188"/>
      <c r="H155" s="189"/>
      <c r="I155" s="187" t="s">
        <v>12</v>
      </c>
      <c r="J155" s="188"/>
      <c r="K155" s="188"/>
      <c r="L155" s="188"/>
      <c r="M155" s="189"/>
      <c r="N155" s="187" t="s">
        <v>13</v>
      </c>
      <c r="O155" s="188"/>
      <c r="P155" s="188"/>
      <c r="Q155" s="188"/>
      <c r="R155" s="189"/>
    </row>
    <row r="156" spans="2:18">
      <c r="B156" s="234"/>
      <c r="C156" s="235"/>
      <c r="D156" s="116" t="s">
        <v>14</v>
      </c>
      <c r="E156" s="117" t="s">
        <v>15</v>
      </c>
      <c r="F156" s="117" t="s">
        <v>16</v>
      </c>
      <c r="G156" s="118" t="s">
        <v>17</v>
      </c>
      <c r="H156" s="117" t="s">
        <v>18</v>
      </c>
      <c r="I156" s="116" t="s">
        <v>14</v>
      </c>
      <c r="J156" s="117" t="s">
        <v>15</v>
      </c>
      <c r="K156" s="117" t="s">
        <v>16</v>
      </c>
      <c r="L156" s="118" t="s">
        <v>17</v>
      </c>
      <c r="M156" s="117" t="s">
        <v>18</v>
      </c>
      <c r="N156" s="116" t="s">
        <v>14</v>
      </c>
      <c r="O156" s="117" t="s">
        <v>15</v>
      </c>
      <c r="P156" s="117" t="s">
        <v>16</v>
      </c>
      <c r="Q156" s="118" t="s">
        <v>17</v>
      </c>
      <c r="R156" s="117" t="s">
        <v>18</v>
      </c>
    </row>
    <row r="157" spans="2:18">
      <c r="B157" s="190" t="s">
        <v>41</v>
      </c>
      <c r="C157" s="210"/>
      <c r="D157" s="103">
        <v>10</v>
      </c>
      <c r="E157" s="104">
        <v>0.1</v>
      </c>
      <c r="F157" s="105">
        <v>7.2</v>
      </c>
      <c r="G157" s="104">
        <v>0.2</v>
      </c>
      <c r="H157" s="105">
        <v>66</v>
      </c>
      <c r="I157" s="107">
        <v>10</v>
      </c>
      <c r="J157" s="105">
        <v>0.1</v>
      </c>
      <c r="K157" s="104">
        <v>7.2</v>
      </c>
      <c r="L157" s="105">
        <v>0.2</v>
      </c>
      <c r="M157" s="108">
        <v>66</v>
      </c>
      <c r="N157" s="107">
        <v>10</v>
      </c>
      <c r="O157" s="105">
        <v>0.1</v>
      </c>
      <c r="P157" s="104">
        <v>7.2</v>
      </c>
      <c r="Q157" s="105">
        <v>0.2</v>
      </c>
      <c r="R157" s="108">
        <v>66</v>
      </c>
    </row>
    <row r="158" spans="2:18">
      <c r="B158" s="203" t="s">
        <v>88</v>
      </c>
      <c r="C158" s="205"/>
      <c r="D158" s="64">
        <v>50</v>
      </c>
      <c r="E158" s="25">
        <v>6.8</v>
      </c>
      <c r="F158" s="24">
        <v>8.9</v>
      </c>
      <c r="G158" s="25">
        <v>5.5</v>
      </c>
      <c r="H158" s="24">
        <v>127.5</v>
      </c>
      <c r="I158" s="64">
        <v>50</v>
      </c>
      <c r="J158" s="25">
        <v>6.8</v>
      </c>
      <c r="K158" s="24">
        <v>8.9</v>
      </c>
      <c r="L158" s="25">
        <v>5.5</v>
      </c>
      <c r="M158" s="24">
        <v>127.5</v>
      </c>
      <c r="N158" s="100">
        <v>75</v>
      </c>
      <c r="O158" s="24">
        <v>10.1</v>
      </c>
      <c r="P158" s="25">
        <v>13.1</v>
      </c>
      <c r="Q158" s="24">
        <v>8.3000000000000007</v>
      </c>
      <c r="R158" s="26">
        <v>191.3</v>
      </c>
    </row>
    <row r="159" spans="2:18">
      <c r="B159" s="192" t="s">
        <v>56</v>
      </c>
      <c r="C159" s="211"/>
      <c r="D159" s="64">
        <v>100</v>
      </c>
      <c r="E159" s="25">
        <v>2.1</v>
      </c>
      <c r="F159" s="24">
        <v>3.3</v>
      </c>
      <c r="G159" s="25">
        <v>13.4</v>
      </c>
      <c r="H159" s="24">
        <v>92</v>
      </c>
      <c r="I159" s="100">
        <v>150</v>
      </c>
      <c r="J159" s="24">
        <v>3.1</v>
      </c>
      <c r="K159" s="25">
        <v>4.9000000000000004</v>
      </c>
      <c r="L159" s="24">
        <v>20.100000000000001</v>
      </c>
      <c r="M159" s="26">
        <v>138</v>
      </c>
      <c r="N159" s="100">
        <v>150</v>
      </c>
      <c r="O159" s="24">
        <v>3.1</v>
      </c>
      <c r="P159" s="25">
        <v>4.9000000000000004</v>
      </c>
      <c r="Q159" s="24">
        <v>20.100000000000001</v>
      </c>
      <c r="R159" s="26">
        <v>138</v>
      </c>
    </row>
    <row r="160" spans="2:18">
      <c r="B160" s="192" t="s">
        <v>44</v>
      </c>
      <c r="C160" s="211"/>
      <c r="D160" s="64">
        <v>200</v>
      </c>
      <c r="E160" s="25">
        <v>4</v>
      </c>
      <c r="F160" s="24">
        <v>3</v>
      </c>
      <c r="G160" s="25">
        <v>20.8</v>
      </c>
      <c r="H160" s="24">
        <v>128.6</v>
      </c>
      <c r="I160" s="100">
        <v>200</v>
      </c>
      <c r="J160" s="24">
        <v>4</v>
      </c>
      <c r="K160" s="25">
        <v>3</v>
      </c>
      <c r="L160" s="24">
        <v>20.8</v>
      </c>
      <c r="M160" s="26">
        <v>128.6</v>
      </c>
      <c r="N160" s="100">
        <v>200</v>
      </c>
      <c r="O160" s="24">
        <v>4</v>
      </c>
      <c r="P160" s="25">
        <v>3</v>
      </c>
      <c r="Q160" s="24">
        <v>20.8</v>
      </c>
      <c r="R160" s="26">
        <v>128.6</v>
      </c>
    </row>
    <row r="161" spans="2:18">
      <c r="B161" s="196" t="s">
        <v>24</v>
      </c>
      <c r="C161" s="197"/>
      <c r="D161" s="123">
        <v>30</v>
      </c>
      <c r="E161" s="153">
        <v>2.2999999999999998</v>
      </c>
      <c r="F161" s="152">
        <v>0.9</v>
      </c>
      <c r="G161" s="153">
        <v>15.2</v>
      </c>
      <c r="H161" s="152">
        <v>79.2</v>
      </c>
      <c r="I161" s="126">
        <v>40</v>
      </c>
      <c r="J161" s="152">
        <v>3.1</v>
      </c>
      <c r="K161" s="153">
        <v>1.2</v>
      </c>
      <c r="L161" s="152">
        <v>20.2</v>
      </c>
      <c r="M161" s="161">
        <v>105.6</v>
      </c>
      <c r="N161" s="126">
        <v>50</v>
      </c>
      <c r="O161" s="125">
        <v>3.9</v>
      </c>
      <c r="P161" s="124">
        <v>1.5</v>
      </c>
      <c r="Q161" s="125">
        <v>25.3</v>
      </c>
      <c r="R161" s="125">
        <v>132</v>
      </c>
    </row>
    <row r="162" spans="2:18">
      <c r="B162" s="139"/>
      <c r="C162" s="128"/>
      <c r="D162" s="140"/>
      <c r="E162" s="130">
        <f>SUM(E157:E161)</f>
        <v>15.3</v>
      </c>
      <c r="F162" s="130">
        <f t="shared" ref="F162:H162" si="20">SUM(F157:F161)</f>
        <v>23.3</v>
      </c>
      <c r="G162" s="130">
        <f t="shared" si="20"/>
        <v>55.1</v>
      </c>
      <c r="H162" s="130">
        <f t="shared" si="20"/>
        <v>493.3</v>
      </c>
      <c r="I162" s="129"/>
      <c r="J162" s="130">
        <f t="shared" ref="J162:M162" si="21">SUM(J157:J161)</f>
        <v>17.100000000000001</v>
      </c>
      <c r="K162" s="130">
        <f t="shared" si="21"/>
        <v>25.2</v>
      </c>
      <c r="L162" s="130">
        <f t="shared" si="21"/>
        <v>66.8</v>
      </c>
      <c r="M162" s="130">
        <f t="shared" si="21"/>
        <v>565.70000000000005</v>
      </c>
      <c r="N162" s="129"/>
      <c r="O162" s="130">
        <f t="shared" ref="O162:R162" si="22">SUM(O157:O161)</f>
        <v>21.2</v>
      </c>
      <c r="P162" s="130">
        <f t="shared" si="22"/>
        <v>29.7</v>
      </c>
      <c r="Q162" s="130">
        <f t="shared" si="22"/>
        <v>74.7</v>
      </c>
      <c r="R162" s="130">
        <f t="shared" si="22"/>
        <v>655.9</v>
      </c>
    </row>
    <row r="163" spans="2:18">
      <c r="B163" s="162"/>
      <c r="C163" s="128"/>
      <c r="D163" s="145"/>
      <c r="E163" s="145"/>
      <c r="F163" s="145"/>
      <c r="G163" s="145"/>
      <c r="H163" s="131">
        <f>H162/2100</f>
        <v>0.23490476190476201</v>
      </c>
      <c r="I163" s="146"/>
      <c r="J163" s="146"/>
      <c r="K163" s="146"/>
      <c r="L163" s="146"/>
      <c r="M163" s="132">
        <v>0.25</v>
      </c>
      <c r="N163" s="146"/>
      <c r="O163" s="146"/>
      <c r="P163" s="146"/>
      <c r="Q163" s="146"/>
      <c r="R163" s="131">
        <f>R162/2700</f>
        <v>0.24292592592592599</v>
      </c>
    </row>
    <row r="164" spans="2:18">
      <c r="B164" s="198" t="s">
        <v>25</v>
      </c>
      <c r="C164" s="199"/>
      <c r="D164" s="116" t="s">
        <v>14</v>
      </c>
      <c r="E164" s="117" t="s">
        <v>15</v>
      </c>
      <c r="F164" s="117" t="s">
        <v>16</v>
      </c>
      <c r="G164" s="118" t="s">
        <v>17</v>
      </c>
      <c r="H164" s="117" t="s">
        <v>18</v>
      </c>
      <c r="I164" s="116" t="s">
        <v>14</v>
      </c>
      <c r="J164" s="117" t="s">
        <v>15</v>
      </c>
      <c r="K164" s="117" t="s">
        <v>16</v>
      </c>
      <c r="L164" s="118" t="s">
        <v>17</v>
      </c>
      <c r="M164" s="117" t="s">
        <v>18</v>
      </c>
      <c r="N164" s="116" t="s">
        <v>14</v>
      </c>
      <c r="O164" s="117" t="s">
        <v>15</v>
      </c>
      <c r="P164" s="117" t="s">
        <v>16</v>
      </c>
      <c r="Q164" s="118" t="s">
        <v>17</v>
      </c>
      <c r="R164" s="117" t="s">
        <v>18</v>
      </c>
    </row>
    <row r="165" spans="2:18">
      <c r="B165" s="200" t="s">
        <v>26</v>
      </c>
      <c r="C165" s="201"/>
      <c r="D165" s="103">
        <v>25</v>
      </c>
      <c r="E165" s="104">
        <v>0.2</v>
      </c>
      <c r="F165" s="105">
        <v>0</v>
      </c>
      <c r="G165" s="104">
        <v>1</v>
      </c>
      <c r="H165" s="105">
        <v>3.5</v>
      </c>
      <c r="I165" s="107">
        <v>50</v>
      </c>
      <c r="J165" s="105">
        <v>0.3</v>
      </c>
      <c r="K165" s="104">
        <v>0</v>
      </c>
      <c r="L165" s="105">
        <v>1.9</v>
      </c>
      <c r="M165" s="108">
        <v>7.6</v>
      </c>
      <c r="N165" s="107">
        <v>50</v>
      </c>
      <c r="O165" s="105">
        <v>0.3</v>
      </c>
      <c r="P165" s="104">
        <v>0</v>
      </c>
      <c r="Q165" s="105">
        <v>1.9</v>
      </c>
      <c r="R165" s="108">
        <v>7.6</v>
      </c>
    </row>
    <row r="166" spans="2:18">
      <c r="B166" s="192" t="s">
        <v>89</v>
      </c>
      <c r="C166" s="202"/>
      <c r="D166" s="63">
        <v>200</v>
      </c>
      <c r="E166" s="24">
        <v>4.5999999999999996</v>
      </c>
      <c r="F166" s="25">
        <v>3.6</v>
      </c>
      <c r="G166" s="24">
        <v>16.2</v>
      </c>
      <c r="H166" s="25">
        <v>116</v>
      </c>
      <c r="I166" s="64">
        <v>0</v>
      </c>
      <c r="J166" s="25"/>
      <c r="K166" s="24"/>
      <c r="L166" s="25"/>
      <c r="M166" s="24"/>
      <c r="N166" s="64">
        <v>0</v>
      </c>
      <c r="O166" s="25"/>
      <c r="P166" s="24"/>
      <c r="Q166" s="25"/>
      <c r="R166" s="24"/>
    </row>
    <row r="167" spans="2:18">
      <c r="B167" s="192" t="s">
        <v>90</v>
      </c>
      <c r="C167" s="227"/>
      <c r="D167" s="63" t="s">
        <v>91</v>
      </c>
      <c r="E167" s="24">
        <v>11.9</v>
      </c>
      <c r="F167" s="25">
        <v>20.3</v>
      </c>
      <c r="G167" s="24">
        <v>25.9</v>
      </c>
      <c r="H167" s="25">
        <v>336</v>
      </c>
      <c r="I167" s="64" t="s">
        <v>92</v>
      </c>
      <c r="J167" s="24">
        <v>13.8</v>
      </c>
      <c r="K167" s="25">
        <v>23.9</v>
      </c>
      <c r="L167" s="24">
        <v>30.3</v>
      </c>
      <c r="M167" s="24">
        <v>392.2</v>
      </c>
      <c r="N167" s="64" t="s">
        <v>93</v>
      </c>
      <c r="O167" s="24">
        <v>15.8</v>
      </c>
      <c r="P167" s="25">
        <v>27.3</v>
      </c>
      <c r="Q167" s="24">
        <v>34.299999999999997</v>
      </c>
      <c r="R167" s="24">
        <v>448.3</v>
      </c>
    </row>
    <row r="168" spans="2:18">
      <c r="B168" s="192" t="s">
        <v>94</v>
      </c>
      <c r="C168" s="202"/>
      <c r="D168" s="63">
        <v>200</v>
      </c>
      <c r="E168" s="24">
        <v>0.4</v>
      </c>
      <c r="F168" s="24"/>
      <c r="G168" s="25">
        <v>23.2</v>
      </c>
      <c r="H168" s="24">
        <v>92</v>
      </c>
      <c r="I168" s="64">
        <v>200</v>
      </c>
      <c r="J168" s="25">
        <v>0.4</v>
      </c>
      <c r="K168" s="24"/>
      <c r="L168" s="25">
        <v>23.2</v>
      </c>
      <c r="M168" s="24">
        <v>92</v>
      </c>
      <c r="N168" s="64">
        <v>200</v>
      </c>
      <c r="O168" s="25">
        <v>0.4</v>
      </c>
      <c r="P168" s="24"/>
      <c r="Q168" s="25">
        <v>23.2</v>
      </c>
      <c r="R168" s="24">
        <v>92</v>
      </c>
    </row>
    <row r="169" spans="2:18">
      <c r="B169" s="196" t="s">
        <v>34</v>
      </c>
      <c r="C169" s="197"/>
      <c r="D169" s="133">
        <v>30</v>
      </c>
      <c r="E169" s="125">
        <v>1.5</v>
      </c>
      <c r="F169" s="125">
        <v>0.3</v>
      </c>
      <c r="G169" s="124">
        <v>13.8</v>
      </c>
      <c r="H169" s="125">
        <v>66</v>
      </c>
      <c r="I169" s="133">
        <v>50</v>
      </c>
      <c r="J169" s="125">
        <v>2.5</v>
      </c>
      <c r="K169" s="124">
        <v>0.5</v>
      </c>
      <c r="L169" s="125">
        <v>23</v>
      </c>
      <c r="M169" s="127">
        <v>110</v>
      </c>
      <c r="N169" s="133">
        <v>50</v>
      </c>
      <c r="O169" s="125">
        <v>2.5</v>
      </c>
      <c r="P169" s="124">
        <v>0.5</v>
      </c>
      <c r="Q169" s="125">
        <v>23</v>
      </c>
      <c r="R169" s="127">
        <v>110</v>
      </c>
    </row>
    <row r="170" spans="2:18">
      <c r="B170" s="128"/>
      <c r="C170" s="128"/>
      <c r="D170" s="140"/>
      <c r="E170" s="130">
        <f>SUM(E165:E169)</f>
        <v>18.600000000000001</v>
      </c>
      <c r="F170" s="130">
        <f>SUM(F165:F169)</f>
        <v>24.2</v>
      </c>
      <c r="G170" s="130">
        <f>SUM(G165:G169)</f>
        <v>80.099999999999994</v>
      </c>
      <c r="H170" s="130">
        <f>SUM(H165:H169)</f>
        <v>613.5</v>
      </c>
      <c r="I170" s="129"/>
      <c r="J170" s="130">
        <f>SUM(J165:J169)</f>
        <v>17</v>
      </c>
      <c r="K170" s="130">
        <f>SUM(K165:K169)</f>
        <v>24.4</v>
      </c>
      <c r="L170" s="130">
        <f>SUM(L165:L169)</f>
        <v>78.400000000000006</v>
      </c>
      <c r="M170" s="130">
        <f>SUM(M165:M169)</f>
        <v>601.79999999999995</v>
      </c>
      <c r="N170" s="129"/>
      <c r="O170" s="130">
        <f>SUM(O165:O169)</f>
        <v>19</v>
      </c>
      <c r="P170" s="130">
        <f>SUM(P165:P169)</f>
        <v>27.8</v>
      </c>
      <c r="Q170" s="130">
        <f>SUM(Q165:Q169)</f>
        <v>82.4</v>
      </c>
      <c r="R170" s="130">
        <f>SUM(R165:R169)</f>
        <v>657.9</v>
      </c>
    </row>
    <row r="171" spans="2:18">
      <c r="B171" s="128"/>
      <c r="C171" s="128"/>
      <c r="D171" s="145"/>
      <c r="E171" s="128"/>
      <c r="F171" s="128"/>
      <c r="G171" s="128"/>
      <c r="H171" s="131">
        <v>0.3</v>
      </c>
      <c r="I171" s="146"/>
      <c r="J171" s="131"/>
      <c r="K171" s="131"/>
      <c r="L171" s="131"/>
      <c r="M171" s="131">
        <v>0.3</v>
      </c>
      <c r="N171" s="146"/>
      <c r="O171" s="131"/>
      <c r="P171" s="131"/>
      <c r="Q171" s="131"/>
      <c r="R171" s="131">
        <v>0.3</v>
      </c>
    </row>
    <row r="172" spans="2:18">
      <c r="B172" s="198" t="s">
        <v>35</v>
      </c>
      <c r="C172" s="199"/>
      <c r="D172" s="116" t="s">
        <v>14</v>
      </c>
      <c r="E172" s="117" t="s">
        <v>15</v>
      </c>
      <c r="F172" s="117" t="s">
        <v>16</v>
      </c>
      <c r="G172" s="118" t="s">
        <v>17</v>
      </c>
      <c r="H172" s="117" t="s">
        <v>18</v>
      </c>
      <c r="I172" s="116" t="s">
        <v>14</v>
      </c>
      <c r="J172" s="117" t="s">
        <v>15</v>
      </c>
      <c r="K172" s="117" t="s">
        <v>16</v>
      </c>
      <c r="L172" s="118" t="s">
        <v>17</v>
      </c>
      <c r="M172" s="117" t="s">
        <v>18</v>
      </c>
      <c r="N172" s="116" t="s">
        <v>14</v>
      </c>
      <c r="O172" s="117" t="s">
        <v>15</v>
      </c>
      <c r="P172" s="117" t="s">
        <v>16</v>
      </c>
      <c r="Q172" s="118" t="s">
        <v>17</v>
      </c>
      <c r="R172" s="117" t="s">
        <v>18</v>
      </c>
    </row>
    <row r="173" spans="2:18">
      <c r="B173" s="200" t="s">
        <v>95</v>
      </c>
      <c r="C173" s="214"/>
      <c r="D173" s="119">
        <v>50</v>
      </c>
      <c r="E173" s="105">
        <v>0</v>
      </c>
      <c r="F173" s="104">
        <v>0.1</v>
      </c>
      <c r="G173" s="105">
        <v>38</v>
      </c>
      <c r="H173" s="104">
        <v>151</v>
      </c>
      <c r="I173" s="103">
        <v>50</v>
      </c>
      <c r="J173" s="104">
        <v>0</v>
      </c>
      <c r="K173" s="105">
        <v>0.1</v>
      </c>
      <c r="L173" s="104">
        <v>38</v>
      </c>
      <c r="M173" s="108">
        <v>152.4</v>
      </c>
      <c r="N173" s="103">
        <v>75</v>
      </c>
      <c r="O173" s="104">
        <v>0</v>
      </c>
      <c r="P173" s="105">
        <v>0.2</v>
      </c>
      <c r="Q173" s="104">
        <v>57</v>
      </c>
      <c r="R173" s="108">
        <v>228.6</v>
      </c>
    </row>
    <row r="174" spans="2:18">
      <c r="B174" s="203" t="s">
        <v>37</v>
      </c>
      <c r="C174" s="205"/>
      <c r="D174" s="64">
        <v>200</v>
      </c>
      <c r="E174" s="25">
        <v>5.8</v>
      </c>
      <c r="F174" s="24">
        <v>5</v>
      </c>
      <c r="G174" s="25">
        <v>8</v>
      </c>
      <c r="H174" s="24">
        <v>106</v>
      </c>
      <c r="I174" s="100">
        <v>200</v>
      </c>
      <c r="J174" s="24">
        <v>5.8</v>
      </c>
      <c r="K174" s="25">
        <v>5</v>
      </c>
      <c r="L174" s="24">
        <v>8</v>
      </c>
      <c r="M174" s="26">
        <v>106</v>
      </c>
      <c r="N174" s="100">
        <v>200</v>
      </c>
      <c r="O174" s="24">
        <v>5.8</v>
      </c>
      <c r="P174" s="25">
        <v>5</v>
      </c>
      <c r="Q174" s="24">
        <v>8</v>
      </c>
      <c r="R174" s="26">
        <v>106</v>
      </c>
    </row>
    <row r="175" spans="2:18">
      <c r="B175" s="196" t="s">
        <v>66</v>
      </c>
      <c r="C175" s="218"/>
      <c r="D175" s="123">
        <v>100</v>
      </c>
      <c r="E175" s="124"/>
      <c r="F175" s="125"/>
      <c r="G175" s="124"/>
      <c r="H175" s="125"/>
      <c r="I175" s="123">
        <v>150</v>
      </c>
      <c r="J175" s="124">
        <v>0.6</v>
      </c>
      <c r="K175" s="125">
        <v>0.5</v>
      </c>
      <c r="L175" s="124">
        <v>14.2</v>
      </c>
      <c r="M175" s="125">
        <v>63</v>
      </c>
      <c r="N175" s="123">
        <v>150</v>
      </c>
      <c r="O175" s="124">
        <v>0.6</v>
      </c>
      <c r="P175" s="125">
        <v>0.5</v>
      </c>
      <c r="Q175" s="124">
        <v>14.2</v>
      </c>
      <c r="R175" s="125">
        <v>63</v>
      </c>
    </row>
    <row r="176" spans="2:18">
      <c r="B176" s="128"/>
      <c r="C176" s="128"/>
      <c r="D176" s="140"/>
      <c r="E176" s="130">
        <f t="shared" ref="E176:R176" si="23">SUM(E173:E175)</f>
        <v>5.8</v>
      </c>
      <c r="F176" s="130">
        <f t="shared" si="23"/>
        <v>5.0999999999999996</v>
      </c>
      <c r="G176" s="130">
        <f t="shared" si="23"/>
        <v>46</v>
      </c>
      <c r="H176" s="130">
        <f t="shared" si="23"/>
        <v>257</v>
      </c>
      <c r="I176" s="129"/>
      <c r="J176" s="130">
        <f t="shared" si="23"/>
        <v>6.4</v>
      </c>
      <c r="K176" s="130">
        <f t="shared" si="23"/>
        <v>5.6</v>
      </c>
      <c r="L176" s="130">
        <f t="shared" si="23"/>
        <v>60.2</v>
      </c>
      <c r="M176" s="130">
        <f t="shared" si="23"/>
        <v>321.39999999999998</v>
      </c>
      <c r="N176" s="129"/>
      <c r="O176" s="130">
        <f t="shared" si="23"/>
        <v>6.4</v>
      </c>
      <c r="P176" s="130">
        <f t="shared" si="23"/>
        <v>5.7</v>
      </c>
      <c r="Q176" s="130">
        <f t="shared" si="23"/>
        <v>79.2</v>
      </c>
      <c r="R176" s="130">
        <f t="shared" si="23"/>
        <v>397.6</v>
      </c>
    </row>
    <row r="177" spans="2:18">
      <c r="B177" s="128"/>
      <c r="C177" s="128"/>
      <c r="D177" s="128"/>
      <c r="E177" s="128"/>
      <c r="F177" s="128"/>
      <c r="G177" s="128"/>
      <c r="H177" s="132">
        <f>H176/2100</f>
        <v>0.12238095238095199</v>
      </c>
      <c r="I177" s="131"/>
      <c r="J177" s="131"/>
      <c r="K177" s="131"/>
      <c r="L177" s="131"/>
      <c r="M177" s="132">
        <f>M176/2300</f>
        <v>0.139739130434783</v>
      </c>
      <c r="N177" s="131"/>
      <c r="O177" s="131"/>
      <c r="P177" s="131"/>
      <c r="Q177" s="131"/>
      <c r="R177" s="132">
        <v>0.15</v>
      </c>
    </row>
    <row r="178" spans="2:18">
      <c r="B178" s="208" t="s">
        <v>39</v>
      </c>
      <c r="C178" s="209"/>
      <c r="D178" s="141"/>
      <c r="E178" s="142">
        <f>SUM(E162+E170+E176)</f>
        <v>39.700000000000003</v>
      </c>
      <c r="F178" s="142">
        <f>SUM(F162+F170+F176)</f>
        <v>52.6</v>
      </c>
      <c r="G178" s="142">
        <f>SUM(G162+G170+G176)</f>
        <v>181.2</v>
      </c>
      <c r="H178" s="142">
        <f>SUM(H162+H170+H176)</f>
        <v>1363.8</v>
      </c>
      <c r="I178" s="142"/>
      <c r="J178" s="142">
        <f>SUM(J162+J170+J176)</f>
        <v>40.5</v>
      </c>
      <c r="K178" s="142">
        <f>SUM(K162+K170+K176)</f>
        <v>55.2</v>
      </c>
      <c r="L178" s="142">
        <f>SUM(L162+L170+L176)</f>
        <v>205.4</v>
      </c>
      <c r="M178" s="142">
        <f>SUM(M162+M170+M176)</f>
        <v>1488.9</v>
      </c>
      <c r="N178" s="142"/>
      <c r="O178" s="142">
        <f>SUM(O162+O170+O176)</f>
        <v>46.6</v>
      </c>
      <c r="P178" s="142">
        <f>SUM(P162+P170+P176)</f>
        <v>63.2</v>
      </c>
      <c r="Q178" s="142">
        <f>SUM(Q162+Q170+Q176)</f>
        <v>236.3</v>
      </c>
      <c r="R178" s="142">
        <f>SUM(R162+R170+R176)</f>
        <v>1711.4</v>
      </c>
    </row>
    <row r="179" spans="2:18">
      <c r="B179" s="115"/>
      <c r="C179" s="115"/>
      <c r="D179" s="115"/>
      <c r="E179" s="115"/>
      <c r="F179" s="115"/>
      <c r="G179" s="115"/>
      <c r="H179" s="115"/>
      <c r="I179" s="115"/>
      <c r="J179" s="115"/>
      <c r="K179" s="115"/>
      <c r="L179" s="115"/>
      <c r="M179" s="115"/>
      <c r="N179" s="115"/>
      <c r="O179" s="115"/>
      <c r="P179" s="115"/>
      <c r="Q179" s="115"/>
      <c r="R179" s="115"/>
    </row>
    <row r="180" spans="2:18">
      <c r="B180" s="115"/>
      <c r="C180" s="115"/>
      <c r="D180" s="115"/>
      <c r="E180" s="115"/>
      <c r="F180" s="115"/>
      <c r="G180" s="115"/>
      <c r="H180" s="115"/>
      <c r="I180" s="115"/>
      <c r="J180" s="115"/>
      <c r="K180" s="115"/>
      <c r="L180" s="115"/>
      <c r="M180" s="115"/>
      <c r="N180" s="115"/>
      <c r="O180" s="115"/>
      <c r="P180" s="115"/>
      <c r="Q180" s="115"/>
      <c r="R180" s="115"/>
    </row>
    <row r="181" spans="2:18">
      <c r="B181" s="186" t="s">
        <v>40</v>
      </c>
      <c r="C181" s="186"/>
      <c r="D181" s="186"/>
      <c r="E181" s="186"/>
      <c r="F181" s="186"/>
      <c r="G181" s="186"/>
      <c r="H181" s="186"/>
      <c r="I181" s="186"/>
      <c r="J181" s="186"/>
      <c r="K181" s="186"/>
      <c r="L181" s="186"/>
      <c r="M181" s="186"/>
      <c r="N181" s="115"/>
      <c r="O181" s="115"/>
      <c r="P181" s="115"/>
      <c r="Q181" s="115"/>
      <c r="R181" s="115"/>
    </row>
    <row r="182" spans="2:18">
      <c r="B182" s="238" t="s">
        <v>10</v>
      </c>
      <c r="C182" s="239"/>
      <c r="D182" s="187" t="s">
        <v>11</v>
      </c>
      <c r="E182" s="188"/>
      <c r="F182" s="188"/>
      <c r="G182" s="188"/>
      <c r="H182" s="189"/>
      <c r="I182" s="187" t="s">
        <v>12</v>
      </c>
      <c r="J182" s="188"/>
      <c r="K182" s="188"/>
      <c r="L182" s="188"/>
      <c r="M182" s="189"/>
      <c r="N182" s="187" t="s">
        <v>13</v>
      </c>
      <c r="O182" s="188"/>
      <c r="P182" s="188"/>
      <c r="Q182" s="188"/>
      <c r="R182" s="189"/>
    </row>
    <row r="183" spans="2:18">
      <c r="B183" s="240"/>
      <c r="C183" s="241"/>
      <c r="D183" s="116" t="s">
        <v>14</v>
      </c>
      <c r="E183" s="117" t="s">
        <v>15</v>
      </c>
      <c r="F183" s="117" t="s">
        <v>16</v>
      </c>
      <c r="G183" s="118" t="s">
        <v>17</v>
      </c>
      <c r="H183" s="117" t="s">
        <v>18</v>
      </c>
      <c r="I183" s="116" t="s">
        <v>14</v>
      </c>
      <c r="J183" s="117" t="s">
        <v>15</v>
      </c>
      <c r="K183" s="117" t="s">
        <v>16</v>
      </c>
      <c r="L183" s="118" t="s">
        <v>17</v>
      </c>
      <c r="M183" s="117" t="s">
        <v>18</v>
      </c>
      <c r="N183" s="116" t="s">
        <v>14</v>
      </c>
      <c r="O183" s="117" t="s">
        <v>15</v>
      </c>
      <c r="P183" s="117" t="s">
        <v>16</v>
      </c>
      <c r="Q183" s="118" t="s">
        <v>17</v>
      </c>
      <c r="R183" s="117" t="s">
        <v>18</v>
      </c>
    </row>
    <row r="184" spans="2:18">
      <c r="B184" s="190" t="s">
        <v>58</v>
      </c>
      <c r="C184" s="210"/>
      <c r="D184" s="103">
        <v>25</v>
      </c>
      <c r="E184" s="104">
        <v>0.2</v>
      </c>
      <c r="F184" s="105">
        <v>0</v>
      </c>
      <c r="G184" s="104">
        <v>0.7</v>
      </c>
      <c r="H184" s="105">
        <v>3.8</v>
      </c>
      <c r="I184" s="107">
        <v>50</v>
      </c>
      <c r="J184" s="105">
        <v>0.4</v>
      </c>
      <c r="K184" s="104">
        <v>0</v>
      </c>
      <c r="L184" s="105">
        <v>1.4</v>
      </c>
      <c r="M184" s="108">
        <v>7.6</v>
      </c>
      <c r="N184" s="107">
        <v>50</v>
      </c>
      <c r="O184" s="105">
        <v>0.4</v>
      </c>
      <c r="P184" s="104">
        <v>0</v>
      </c>
      <c r="Q184" s="105">
        <v>1.4</v>
      </c>
      <c r="R184" s="108">
        <v>7.6</v>
      </c>
    </row>
    <row r="185" spans="2:18">
      <c r="B185" s="192" t="s">
        <v>96</v>
      </c>
      <c r="C185" s="193"/>
      <c r="D185" s="64">
        <v>50</v>
      </c>
      <c r="E185" s="25">
        <v>12.6</v>
      </c>
      <c r="F185" s="24">
        <v>10.5</v>
      </c>
      <c r="G185" s="25">
        <v>7</v>
      </c>
      <c r="H185" s="24">
        <v>45.2</v>
      </c>
      <c r="I185" s="64">
        <v>50</v>
      </c>
      <c r="J185" s="25">
        <v>12.6</v>
      </c>
      <c r="K185" s="24">
        <v>10.5</v>
      </c>
      <c r="L185" s="25">
        <v>7</v>
      </c>
      <c r="M185" s="24">
        <v>45.2</v>
      </c>
      <c r="N185" s="64">
        <v>75</v>
      </c>
      <c r="O185" s="25">
        <v>19</v>
      </c>
      <c r="P185" s="24">
        <v>15.8</v>
      </c>
      <c r="Q185" s="25">
        <v>4.7</v>
      </c>
      <c r="R185" s="24">
        <v>67.8</v>
      </c>
    </row>
    <row r="186" spans="2:18">
      <c r="B186" s="192" t="s">
        <v>72</v>
      </c>
      <c r="C186" s="211"/>
      <c r="D186" s="63">
        <v>100</v>
      </c>
      <c r="E186" s="24">
        <v>3</v>
      </c>
      <c r="F186" s="25">
        <v>3</v>
      </c>
      <c r="G186" s="24">
        <v>14.6</v>
      </c>
      <c r="H186" s="25">
        <v>97.3</v>
      </c>
      <c r="I186" s="63">
        <v>150</v>
      </c>
      <c r="J186" s="24">
        <v>4.5</v>
      </c>
      <c r="K186" s="25">
        <v>4.5</v>
      </c>
      <c r="L186" s="24">
        <v>21.9</v>
      </c>
      <c r="M186" s="26">
        <v>146</v>
      </c>
      <c r="N186" s="63">
        <v>150</v>
      </c>
      <c r="O186" s="24">
        <v>4.5</v>
      </c>
      <c r="P186" s="25">
        <v>4.5</v>
      </c>
      <c r="Q186" s="24">
        <v>21.9</v>
      </c>
      <c r="R186" s="26">
        <v>146</v>
      </c>
    </row>
    <row r="187" spans="2:18">
      <c r="B187" s="192" t="s">
        <v>65</v>
      </c>
      <c r="C187" s="217"/>
      <c r="D187" s="63">
        <v>200</v>
      </c>
      <c r="E187" s="121">
        <v>4.5999999999999996</v>
      </c>
      <c r="F187" s="148">
        <v>0</v>
      </c>
      <c r="G187" s="121">
        <v>41.2</v>
      </c>
      <c r="H187" s="148">
        <v>190.4</v>
      </c>
      <c r="I187" s="63">
        <v>200</v>
      </c>
      <c r="J187" s="121">
        <v>4.5999999999999996</v>
      </c>
      <c r="K187" s="148">
        <v>0</v>
      </c>
      <c r="L187" s="121">
        <v>41.2</v>
      </c>
      <c r="M187" s="121">
        <v>190.4</v>
      </c>
      <c r="N187" s="63">
        <v>200</v>
      </c>
      <c r="O187" s="121">
        <v>4.5999999999999996</v>
      </c>
      <c r="P187" s="148">
        <v>0</v>
      </c>
      <c r="Q187" s="121">
        <v>41.2</v>
      </c>
      <c r="R187" s="121">
        <v>190.4</v>
      </c>
    </row>
    <row r="188" spans="2:18">
      <c r="B188" s="196" t="s">
        <v>24</v>
      </c>
      <c r="C188" s="197"/>
      <c r="D188" s="123">
        <v>30</v>
      </c>
      <c r="E188" s="153">
        <v>2.2999999999999998</v>
      </c>
      <c r="F188" s="152">
        <v>0.9</v>
      </c>
      <c r="G188" s="153">
        <v>15.2</v>
      </c>
      <c r="H188" s="152">
        <v>79.2</v>
      </c>
      <c r="I188" s="126">
        <v>40</v>
      </c>
      <c r="J188" s="152">
        <v>3.1</v>
      </c>
      <c r="K188" s="153">
        <v>1.2</v>
      </c>
      <c r="L188" s="152">
        <v>20.2</v>
      </c>
      <c r="M188" s="152">
        <v>105.6</v>
      </c>
      <c r="N188" s="126">
        <v>50</v>
      </c>
      <c r="O188" s="125">
        <v>3.9</v>
      </c>
      <c r="P188" s="124">
        <v>1.5</v>
      </c>
      <c r="Q188" s="125">
        <v>25.3</v>
      </c>
      <c r="R188" s="125">
        <v>132</v>
      </c>
    </row>
    <row r="189" spans="2:18">
      <c r="B189" s="128"/>
      <c r="C189" s="128"/>
      <c r="D189" s="140"/>
      <c r="E189" s="130">
        <f t="shared" ref="E189:M189" si="24">SUM(E184:E188)</f>
        <v>22.7</v>
      </c>
      <c r="F189" s="130">
        <f t="shared" si="24"/>
        <v>14.4</v>
      </c>
      <c r="G189" s="130">
        <f t="shared" si="24"/>
        <v>78.7</v>
      </c>
      <c r="H189" s="130">
        <f t="shared" si="24"/>
        <v>415.9</v>
      </c>
      <c r="I189" s="129"/>
      <c r="J189" s="130">
        <f t="shared" si="24"/>
        <v>25.2</v>
      </c>
      <c r="K189" s="130">
        <f t="shared" si="24"/>
        <v>16.2</v>
      </c>
      <c r="L189" s="130">
        <f t="shared" si="24"/>
        <v>91.7</v>
      </c>
      <c r="M189" s="130">
        <f t="shared" si="24"/>
        <v>494.8</v>
      </c>
      <c r="N189" s="129"/>
      <c r="O189" s="130">
        <f t="shared" ref="O189:R189" si="25">SUM(O184:O188)</f>
        <v>32.4</v>
      </c>
      <c r="P189" s="130">
        <f t="shared" si="25"/>
        <v>21.8</v>
      </c>
      <c r="Q189" s="130">
        <f t="shared" si="25"/>
        <v>94.5</v>
      </c>
      <c r="R189" s="130">
        <f t="shared" si="25"/>
        <v>543.79999999999995</v>
      </c>
    </row>
    <row r="190" spans="2:18">
      <c r="B190" s="128"/>
      <c r="C190" s="128"/>
      <c r="D190" s="145"/>
      <c r="E190" s="128"/>
      <c r="F190" s="128"/>
      <c r="G190" s="128"/>
      <c r="H190" s="131">
        <v>0.2</v>
      </c>
      <c r="I190" s="131"/>
      <c r="J190" s="131"/>
      <c r="K190" s="131"/>
      <c r="L190" s="131"/>
      <c r="M190" s="131">
        <v>0.215</v>
      </c>
      <c r="N190" s="131"/>
      <c r="O190" s="131"/>
      <c r="P190" s="131"/>
      <c r="Q190" s="131"/>
      <c r="R190" s="131">
        <f>R189/2700</f>
        <v>0.20140740740740701</v>
      </c>
    </row>
    <row r="191" spans="2:18">
      <c r="B191" s="198" t="s">
        <v>25</v>
      </c>
      <c r="C191" s="199"/>
      <c r="D191" s="116" t="s">
        <v>14</v>
      </c>
      <c r="E191" s="117" t="s">
        <v>15</v>
      </c>
      <c r="F191" s="117" t="s">
        <v>16</v>
      </c>
      <c r="G191" s="118" t="s">
        <v>17</v>
      </c>
      <c r="H191" s="117" t="s">
        <v>18</v>
      </c>
      <c r="I191" s="116" t="s">
        <v>14</v>
      </c>
      <c r="J191" s="117" t="s">
        <v>15</v>
      </c>
      <c r="K191" s="117" t="s">
        <v>16</v>
      </c>
      <c r="L191" s="118" t="s">
        <v>17</v>
      </c>
      <c r="M191" s="117" t="s">
        <v>18</v>
      </c>
      <c r="N191" s="116" t="s">
        <v>14</v>
      </c>
      <c r="O191" s="117" t="s">
        <v>15</v>
      </c>
      <c r="P191" s="117" t="s">
        <v>16</v>
      </c>
      <c r="Q191" s="118" t="s">
        <v>17</v>
      </c>
      <c r="R191" s="117" t="s">
        <v>18</v>
      </c>
    </row>
    <row r="192" spans="2:18">
      <c r="B192" s="190" t="s">
        <v>97</v>
      </c>
      <c r="C192" s="191"/>
      <c r="D192" s="107">
        <v>25</v>
      </c>
      <c r="E192" s="105">
        <v>0.7</v>
      </c>
      <c r="F192" s="104">
        <v>1.3</v>
      </c>
      <c r="G192" s="105">
        <v>2.8</v>
      </c>
      <c r="H192" s="104">
        <v>25.2</v>
      </c>
      <c r="I192" s="103">
        <v>50</v>
      </c>
      <c r="J192" s="105">
        <v>1.4</v>
      </c>
      <c r="K192" s="104">
        <v>2.6</v>
      </c>
      <c r="L192" s="105">
        <v>5.7</v>
      </c>
      <c r="M192" s="104">
        <v>50.5</v>
      </c>
      <c r="N192" s="103">
        <v>50</v>
      </c>
      <c r="O192" s="105">
        <v>1.4</v>
      </c>
      <c r="P192" s="104">
        <v>2.6</v>
      </c>
      <c r="Q192" s="105">
        <v>5.7</v>
      </c>
      <c r="R192" s="105">
        <v>50.5</v>
      </c>
    </row>
    <row r="193" spans="2:18">
      <c r="B193" s="192" t="s">
        <v>98</v>
      </c>
      <c r="C193" s="202"/>
      <c r="D193" s="64">
        <v>200</v>
      </c>
      <c r="E193" s="25">
        <v>3</v>
      </c>
      <c r="F193" s="24">
        <v>4.8</v>
      </c>
      <c r="G193" s="25">
        <v>15.8</v>
      </c>
      <c r="H193" s="65">
        <v>119.4</v>
      </c>
      <c r="I193" s="64">
        <v>0</v>
      </c>
      <c r="J193" s="24"/>
      <c r="K193" s="25"/>
      <c r="L193" s="24"/>
      <c r="M193" s="65"/>
      <c r="N193" s="64">
        <v>0</v>
      </c>
      <c r="O193" s="24"/>
      <c r="P193" s="25"/>
      <c r="Q193" s="24"/>
      <c r="R193" s="24"/>
    </row>
    <row r="194" spans="2:18">
      <c r="B194" s="228" t="s">
        <v>99</v>
      </c>
      <c r="C194" s="229"/>
      <c r="D194" s="63" t="s">
        <v>91</v>
      </c>
      <c r="E194" s="24">
        <v>12.3</v>
      </c>
      <c r="F194" s="25">
        <v>18.7</v>
      </c>
      <c r="G194" s="24">
        <v>22.8</v>
      </c>
      <c r="H194" s="25">
        <v>316.3</v>
      </c>
      <c r="I194" s="64" t="s">
        <v>100</v>
      </c>
      <c r="J194" s="25">
        <v>14.8</v>
      </c>
      <c r="K194" s="24">
        <v>22.5</v>
      </c>
      <c r="L194" s="25">
        <v>27.4</v>
      </c>
      <c r="M194" s="65">
        <v>379.6</v>
      </c>
      <c r="N194" s="64" t="s">
        <v>100</v>
      </c>
      <c r="O194" s="25">
        <v>14.8</v>
      </c>
      <c r="P194" s="24">
        <v>22.5</v>
      </c>
      <c r="Q194" s="25">
        <v>27.4</v>
      </c>
      <c r="R194" s="24">
        <v>379.6</v>
      </c>
    </row>
    <row r="195" spans="2:18">
      <c r="B195" s="203" t="s">
        <v>84</v>
      </c>
      <c r="C195" s="205"/>
      <c r="D195" s="64">
        <v>200</v>
      </c>
      <c r="E195" s="24">
        <v>0.6</v>
      </c>
      <c r="F195" s="25">
        <v>0.4</v>
      </c>
      <c r="G195" s="24">
        <v>16.3</v>
      </c>
      <c r="H195" s="25">
        <v>140</v>
      </c>
      <c r="I195" s="64">
        <v>200</v>
      </c>
      <c r="J195" s="24">
        <v>0.6</v>
      </c>
      <c r="K195" s="25">
        <v>0.4</v>
      </c>
      <c r="L195" s="24">
        <v>16.3</v>
      </c>
      <c r="M195" s="25">
        <v>140</v>
      </c>
      <c r="N195" s="64">
        <v>200</v>
      </c>
      <c r="O195" s="24">
        <v>0.6</v>
      </c>
      <c r="P195" s="25">
        <v>0.4</v>
      </c>
      <c r="Q195" s="24">
        <v>16.3</v>
      </c>
      <c r="R195" s="24">
        <v>140</v>
      </c>
    </row>
    <row r="196" spans="2:18">
      <c r="B196" s="196" t="s">
        <v>34</v>
      </c>
      <c r="C196" s="197"/>
      <c r="D196" s="123">
        <v>30</v>
      </c>
      <c r="E196" s="124">
        <v>1.5</v>
      </c>
      <c r="F196" s="125">
        <v>0.3</v>
      </c>
      <c r="G196" s="124">
        <v>13.8</v>
      </c>
      <c r="H196" s="134">
        <v>66</v>
      </c>
      <c r="I196" s="123">
        <v>40</v>
      </c>
      <c r="J196" s="124">
        <v>2</v>
      </c>
      <c r="K196" s="125">
        <v>0.4</v>
      </c>
      <c r="L196" s="124">
        <v>18.399999999999999</v>
      </c>
      <c r="M196" s="134">
        <v>88</v>
      </c>
      <c r="N196" s="123">
        <v>50</v>
      </c>
      <c r="O196" s="125">
        <v>2.5</v>
      </c>
      <c r="P196" s="124">
        <v>0.5</v>
      </c>
      <c r="Q196" s="125">
        <v>23</v>
      </c>
      <c r="R196" s="125">
        <v>110</v>
      </c>
    </row>
    <row r="197" spans="2:18">
      <c r="B197" s="128"/>
      <c r="C197" s="128"/>
      <c r="D197" s="140"/>
      <c r="E197" s="130">
        <f>SUM(E192:E196)</f>
        <v>18.100000000000001</v>
      </c>
      <c r="F197" s="130">
        <f>SUM(F192:F196)</f>
        <v>25.5</v>
      </c>
      <c r="G197" s="130">
        <f>SUM(G192:G196)</f>
        <v>71.5</v>
      </c>
      <c r="H197" s="130">
        <f>SUM(H192:H196)</f>
        <v>666.9</v>
      </c>
      <c r="I197" s="129"/>
      <c r="J197" s="130">
        <f>SUM(J192:J196)</f>
        <v>18.8</v>
      </c>
      <c r="K197" s="130">
        <f>SUM(K192:K196)</f>
        <v>25.9</v>
      </c>
      <c r="L197" s="130">
        <f>SUM(L192:L196)</f>
        <v>67.8</v>
      </c>
      <c r="M197" s="130">
        <f>SUM(M192:M196)</f>
        <v>658.1</v>
      </c>
      <c r="N197" s="129"/>
      <c r="O197" s="130">
        <f>SUM(O192:O196)</f>
        <v>19.3</v>
      </c>
      <c r="P197" s="130">
        <f>SUM(P192:P196)</f>
        <v>26</v>
      </c>
      <c r="Q197" s="130">
        <f>SUM(Q192:Q196)</f>
        <v>72.400000000000006</v>
      </c>
      <c r="R197" s="130">
        <f>SUM(R192:R196)</f>
        <v>680.1</v>
      </c>
    </row>
    <row r="198" spans="2:18">
      <c r="B198" s="128"/>
      <c r="C198" s="128"/>
      <c r="D198" s="145"/>
      <c r="E198" s="128"/>
      <c r="F198" s="128"/>
      <c r="G198" s="128"/>
      <c r="H198" s="132">
        <f>H197/2100</f>
        <v>0.317571428571429</v>
      </c>
      <c r="I198" s="146"/>
      <c r="J198" s="131"/>
      <c r="K198" s="131"/>
      <c r="L198" s="131"/>
      <c r="M198" s="131">
        <v>0.3</v>
      </c>
      <c r="N198" s="146"/>
      <c r="O198" s="131"/>
      <c r="P198" s="131"/>
      <c r="Q198" s="131"/>
      <c r="R198" s="131">
        <v>0.3</v>
      </c>
    </row>
    <row r="199" spans="2:18">
      <c r="B199" s="198" t="s">
        <v>35</v>
      </c>
      <c r="C199" s="199"/>
      <c r="D199" s="116" t="s">
        <v>14</v>
      </c>
      <c r="E199" s="117" t="s">
        <v>15</v>
      </c>
      <c r="F199" s="117" t="s">
        <v>16</v>
      </c>
      <c r="G199" s="118" t="s">
        <v>17</v>
      </c>
      <c r="H199" s="117" t="s">
        <v>18</v>
      </c>
      <c r="I199" s="116" t="s">
        <v>14</v>
      </c>
      <c r="J199" s="117" t="s">
        <v>15</v>
      </c>
      <c r="K199" s="117" t="s">
        <v>16</v>
      </c>
      <c r="L199" s="118" t="s">
        <v>17</v>
      </c>
      <c r="M199" s="117" t="s">
        <v>18</v>
      </c>
      <c r="N199" s="116" t="s">
        <v>14</v>
      </c>
      <c r="O199" s="117" t="s">
        <v>15</v>
      </c>
      <c r="P199" s="117" t="s">
        <v>16</v>
      </c>
      <c r="Q199" s="118" t="s">
        <v>17</v>
      </c>
      <c r="R199" s="117" t="s">
        <v>18</v>
      </c>
    </row>
    <row r="200" spans="2:18">
      <c r="B200" s="203" t="s">
        <v>101</v>
      </c>
      <c r="C200" s="230"/>
      <c r="D200" s="103" t="s">
        <v>102</v>
      </c>
      <c r="E200" s="24">
        <v>3.3</v>
      </c>
      <c r="F200" s="25">
        <v>6.9</v>
      </c>
      <c r="G200" s="24">
        <v>16</v>
      </c>
      <c r="H200" s="26">
        <v>139.9</v>
      </c>
      <c r="I200" s="100" t="s">
        <v>102</v>
      </c>
      <c r="J200" s="24">
        <v>3.3</v>
      </c>
      <c r="K200" s="25">
        <v>6.9</v>
      </c>
      <c r="L200" s="24">
        <v>16</v>
      </c>
      <c r="M200" s="26">
        <v>139.9</v>
      </c>
      <c r="N200" s="100" t="s">
        <v>102</v>
      </c>
      <c r="O200" s="24">
        <v>3.3</v>
      </c>
      <c r="P200" s="25">
        <v>6.9</v>
      </c>
      <c r="Q200" s="24">
        <v>16</v>
      </c>
      <c r="R200" s="26">
        <v>139.9</v>
      </c>
    </row>
    <row r="201" spans="2:18">
      <c r="B201" s="192" t="s">
        <v>77</v>
      </c>
      <c r="C201" s="217"/>
      <c r="D201" s="64">
        <v>200</v>
      </c>
      <c r="E201" s="151">
        <v>2.4</v>
      </c>
      <c r="F201" s="121">
        <v>1.5</v>
      </c>
      <c r="G201" s="120">
        <v>21.5</v>
      </c>
      <c r="H201" s="121">
        <v>109.5</v>
      </c>
      <c r="I201" s="63">
        <v>200</v>
      </c>
      <c r="J201" s="121">
        <v>2.4</v>
      </c>
      <c r="K201" s="148">
        <v>1.5</v>
      </c>
      <c r="L201" s="121">
        <v>21.5</v>
      </c>
      <c r="M201" s="122">
        <v>109.5</v>
      </c>
      <c r="N201" s="63">
        <v>200</v>
      </c>
      <c r="O201" s="121">
        <v>2.4</v>
      </c>
      <c r="P201" s="148">
        <v>1.5</v>
      </c>
      <c r="Q201" s="121">
        <v>21.5</v>
      </c>
      <c r="R201" s="122">
        <v>109.5</v>
      </c>
    </row>
    <row r="202" spans="2:18">
      <c r="B202" s="196" t="s">
        <v>38</v>
      </c>
      <c r="C202" s="197"/>
      <c r="D202" s="133">
        <v>100</v>
      </c>
      <c r="E202" s="125">
        <v>0.4</v>
      </c>
      <c r="F202" s="124">
        <v>0.4</v>
      </c>
      <c r="G202" s="125">
        <v>9.8000000000000007</v>
      </c>
      <c r="H202" s="124">
        <v>45</v>
      </c>
      <c r="I202" s="123">
        <v>150</v>
      </c>
      <c r="J202" s="124">
        <v>0.6</v>
      </c>
      <c r="K202" s="125">
        <v>0.6</v>
      </c>
      <c r="L202" s="124">
        <v>14.7</v>
      </c>
      <c r="M202" s="125">
        <v>67.5</v>
      </c>
      <c r="N202" s="123">
        <v>150</v>
      </c>
      <c r="O202" s="124">
        <v>0.6</v>
      </c>
      <c r="P202" s="125">
        <v>0.6</v>
      </c>
      <c r="Q202" s="124">
        <v>14.7</v>
      </c>
      <c r="R202" s="125">
        <v>67.5</v>
      </c>
    </row>
    <row r="203" spans="2:18">
      <c r="B203" s="128"/>
      <c r="C203" s="128"/>
      <c r="D203" s="140"/>
      <c r="E203" s="130">
        <f t="shared" ref="E203:H203" si="26">SUM(E200:E202)</f>
        <v>6.1</v>
      </c>
      <c r="F203" s="130">
        <f t="shared" si="26"/>
        <v>8.8000000000000007</v>
      </c>
      <c r="G203" s="130">
        <f t="shared" si="26"/>
        <v>47.3</v>
      </c>
      <c r="H203" s="130">
        <f t="shared" si="26"/>
        <v>294.39999999999998</v>
      </c>
      <c r="I203" s="129"/>
      <c r="J203" s="130">
        <f t="shared" ref="J203:M203" si="27">SUM(J200:J202)</f>
        <v>6.3</v>
      </c>
      <c r="K203" s="130">
        <f t="shared" si="27"/>
        <v>9</v>
      </c>
      <c r="L203" s="130">
        <f t="shared" si="27"/>
        <v>52.2</v>
      </c>
      <c r="M203" s="130">
        <f t="shared" si="27"/>
        <v>316.89999999999998</v>
      </c>
      <c r="N203" s="129"/>
      <c r="O203" s="130">
        <f t="shared" ref="O203:R203" si="28">SUM(O200:O202)</f>
        <v>6.3</v>
      </c>
      <c r="P203" s="130">
        <f t="shared" si="28"/>
        <v>9</v>
      </c>
      <c r="Q203" s="130">
        <f t="shared" si="28"/>
        <v>52.2</v>
      </c>
      <c r="R203" s="130">
        <f t="shared" si="28"/>
        <v>316.89999999999998</v>
      </c>
    </row>
    <row r="204" spans="2:18">
      <c r="B204" s="128"/>
      <c r="C204" s="128"/>
      <c r="D204" s="145"/>
      <c r="E204" s="128"/>
      <c r="F204" s="128"/>
      <c r="G204" s="128"/>
      <c r="H204" s="132">
        <f>H203/2100</f>
        <v>0.140190476190476</v>
      </c>
      <c r="I204" s="131"/>
      <c r="J204" s="131"/>
      <c r="K204" s="131"/>
      <c r="L204" s="131"/>
      <c r="M204" s="132">
        <f>M203/2300</f>
        <v>0.13778260869565201</v>
      </c>
      <c r="N204" s="131"/>
      <c r="O204" s="131"/>
      <c r="P204" s="131"/>
      <c r="Q204" s="131"/>
      <c r="R204" s="132">
        <f>R203/2700</f>
        <v>0.11737037037037</v>
      </c>
    </row>
    <row r="205" spans="2:18">
      <c r="B205" s="208" t="s">
        <v>39</v>
      </c>
      <c r="C205" s="209"/>
      <c r="D205" s="154"/>
      <c r="E205" s="142">
        <f>SUM(E189+E197+E203)</f>
        <v>46.9</v>
      </c>
      <c r="F205" s="142">
        <f>SUM(F189+F197+F203)</f>
        <v>48.7</v>
      </c>
      <c r="G205" s="142">
        <f>SUM(G189+G197+G203)</f>
        <v>197.5</v>
      </c>
      <c r="H205" s="142">
        <f>SUM(H189+H197+H203)</f>
        <v>1377.2</v>
      </c>
      <c r="I205" s="142"/>
      <c r="J205" s="142">
        <f>SUM(J189+J197+J203)</f>
        <v>50.3</v>
      </c>
      <c r="K205" s="142">
        <f>SUM(K189+K197+K203)</f>
        <v>51.1</v>
      </c>
      <c r="L205" s="142">
        <f>SUM(L189+L197+L203)</f>
        <v>211.7</v>
      </c>
      <c r="M205" s="142">
        <f>SUM(M189+M197+M203)</f>
        <v>1469.8</v>
      </c>
      <c r="N205" s="142"/>
      <c r="O205" s="142">
        <f>SUM(O189+O197+O203)</f>
        <v>58</v>
      </c>
      <c r="P205" s="142">
        <f>SUM(P189+P197+P203)</f>
        <v>56.8</v>
      </c>
      <c r="Q205" s="142">
        <f>SUM(Q189+Q197+Q203)</f>
        <v>219.1</v>
      </c>
      <c r="R205" s="142">
        <f>SUM(R189+R197+R203)</f>
        <v>1540.8</v>
      </c>
    </row>
    <row r="206" spans="2:18">
      <c r="B206" s="115"/>
      <c r="C206" s="115"/>
      <c r="D206" s="115"/>
      <c r="E206" s="115"/>
      <c r="F206" s="115"/>
      <c r="G206" s="115"/>
      <c r="H206" s="115"/>
      <c r="I206" s="115"/>
      <c r="J206" s="115"/>
      <c r="K206" s="115"/>
      <c r="L206" s="115"/>
      <c r="M206" s="115"/>
      <c r="N206" s="115"/>
      <c r="O206" s="115"/>
      <c r="P206" s="115"/>
      <c r="Q206" s="115"/>
      <c r="R206" s="115"/>
    </row>
    <row r="207" spans="2:18">
      <c r="B207" s="115"/>
      <c r="C207" s="115"/>
      <c r="D207" s="115"/>
      <c r="E207" s="115"/>
      <c r="F207" s="115"/>
      <c r="G207" s="115"/>
      <c r="H207" s="115"/>
      <c r="I207" s="115"/>
      <c r="J207" s="115"/>
      <c r="K207" s="115"/>
      <c r="L207" s="115"/>
      <c r="M207" s="115"/>
      <c r="N207" s="115"/>
      <c r="O207" s="115"/>
      <c r="P207" s="115"/>
      <c r="Q207" s="115"/>
      <c r="R207" s="115"/>
    </row>
    <row r="208" spans="2:18">
      <c r="B208" s="186" t="s">
        <v>53</v>
      </c>
      <c r="C208" s="186"/>
      <c r="D208" s="186"/>
      <c r="E208" s="186"/>
      <c r="F208" s="186"/>
      <c r="G208" s="186"/>
      <c r="H208" s="186"/>
      <c r="I208" s="186"/>
      <c r="J208" s="186"/>
      <c r="K208" s="186"/>
      <c r="L208" s="186"/>
      <c r="M208" s="186"/>
      <c r="N208" s="186"/>
      <c r="O208" s="186"/>
      <c r="P208" s="186"/>
      <c r="Q208" s="186"/>
      <c r="R208" s="186"/>
    </row>
    <row r="209" spans="2:18">
      <c r="B209" s="219" t="s">
        <v>10</v>
      </c>
      <c r="C209" s="220"/>
      <c r="D209" s="187" t="s">
        <v>11</v>
      </c>
      <c r="E209" s="188"/>
      <c r="F209" s="188"/>
      <c r="G209" s="188"/>
      <c r="H209" s="189"/>
      <c r="I209" s="187" t="s">
        <v>12</v>
      </c>
      <c r="J209" s="188"/>
      <c r="K209" s="188"/>
      <c r="L209" s="188"/>
      <c r="M209" s="189"/>
      <c r="N209" s="187" t="s">
        <v>13</v>
      </c>
      <c r="O209" s="188"/>
      <c r="P209" s="188"/>
      <c r="Q209" s="188"/>
      <c r="R209" s="189"/>
    </row>
    <row r="210" spans="2:18">
      <c r="B210" s="234"/>
      <c r="C210" s="235"/>
      <c r="D210" s="116" t="s">
        <v>14</v>
      </c>
      <c r="E210" s="117" t="s">
        <v>15</v>
      </c>
      <c r="F210" s="117" t="s">
        <v>16</v>
      </c>
      <c r="G210" s="118" t="s">
        <v>17</v>
      </c>
      <c r="H210" s="117" t="s">
        <v>18</v>
      </c>
      <c r="I210" s="116" t="s">
        <v>14</v>
      </c>
      <c r="J210" s="117" t="s">
        <v>15</v>
      </c>
      <c r="K210" s="117" t="s">
        <v>16</v>
      </c>
      <c r="L210" s="118" t="s">
        <v>17</v>
      </c>
      <c r="M210" s="117" t="s">
        <v>18</v>
      </c>
      <c r="N210" s="116" t="s">
        <v>14</v>
      </c>
      <c r="O210" s="117" t="s">
        <v>15</v>
      </c>
      <c r="P210" s="117" t="s">
        <v>16</v>
      </c>
      <c r="Q210" s="118" t="s">
        <v>17</v>
      </c>
      <c r="R210" s="117" t="s">
        <v>18</v>
      </c>
    </row>
    <row r="211" spans="2:18">
      <c r="B211" s="190" t="s">
        <v>19</v>
      </c>
      <c r="C211" s="191"/>
      <c r="D211" s="103">
        <v>10</v>
      </c>
      <c r="E211" s="104">
        <v>2.6</v>
      </c>
      <c r="F211" s="105">
        <v>2.6</v>
      </c>
      <c r="G211" s="104">
        <v>0</v>
      </c>
      <c r="H211" s="105">
        <v>35</v>
      </c>
      <c r="I211" s="103">
        <v>10</v>
      </c>
      <c r="J211" s="104">
        <v>2.6</v>
      </c>
      <c r="K211" s="105">
        <v>2.6</v>
      </c>
      <c r="L211" s="104">
        <v>0</v>
      </c>
      <c r="M211" s="105">
        <v>35</v>
      </c>
      <c r="N211" s="119">
        <v>20</v>
      </c>
      <c r="O211" s="105">
        <v>5.2</v>
      </c>
      <c r="P211" s="105">
        <v>5.3</v>
      </c>
      <c r="Q211" s="104">
        <v>0</v>
      </c>
      <c r="R211" s="105">
        <v>70</v>
      </c>
    </row>
    <row r="212" spans="2:18">
      <c r="B212" s="192" t="s">
        <v>103</v>
      </c>
      <c r="C212" s="193"/>
      <c r="D212" s="64">
        <v>46</v>
      </c>
      <c r="E212" s="25">
        <v>2.2000000000000002</v>
      </c>
      <c r="F212" s="24">
        <v>1.8</v>
      </c>
      <c r="G212" s="25">
        <v>0.1</v>
      </c>
      <c r="H212" s="24">
        <v>25.8</v>
      </c>
      <c r="I212" s="100">
        <v>46</v>
      </c>
      <c r="J212" s="24">
        <v>2.2000000000000002</v>
      </c>
      <c r="K212" s="24">
        <v>1.8</v>
      </c>
      <c r="L212" s="25">
        <v>0.1</v>
      </c>
      <c r="M212" s="24">
        <v>25.8</v>
      </c>
      <c r="N212" s="100">
        <v>46</v>
      </c>
      <c r="O212" s="24">
        <v>2.2000000000000002</v>
      </c>
      <c r="P212" s="24">
        <v>1.8</v>
      </c>
      <c r="Q212" s="25">
        <v>0.1</v>
      </c>
      <c r="R212" s="24">
        <v>25.8</v>
      </c>
    </row>
    <row r="213" spans="2:18">
      <c r="B213" s="192" t="s">
        <v>104</v>
      </c>
      <c r="C213" s="202"/>
      <c r="D213" s="64">
        <v>100</v>
      </c>
      <c r="E213" s="149">
        <v>2.7</v>
      </c>
      <c r="F213" s="24">
        <v>3.1</v>
      </c>
      <c r="G213" s="149">
        <v>15.6</v>
      </c>
      <c r="H213" s="24">
        <v>101</v>
      </c>
      <c r="I213" s="63">
        <v>150</v>
      </c>
      <c r="J213" s="24">
        <v>4.0999999999999996</v>
      </c>
      <c r="K213" s="24">
        <v>4.7</v>
      </c>
      <c r="L213" s="149">
        <v>23.4</v>
      </c>
      <c r="M213" s="24">
        <v>151.5</v>
      </c>
      <c r="N213" s="63">
        <v>200</v>
      </c>
      <c r="O213" s="24">
        <v>5.4</v>
      </c>
      <c r="P213" s="24">
        <v>6.2</v>
      </c>
      <c r="Q213" s="149">
        <v>31.2</v>
      </c>
      <c r="R213" s="24">
        <v>202</v>
      </c>
    </row>
    <row r="214" spans="2:18">
      <c r="B214" s="192" t="s">
        <v>22</v>
      </c>
      <c r="C214" s="202"/>
      <c r="D214" s="64" t="s">
        <v>23</v>
      </c>
      <c r="E214" s="120">
        <v>0.2</v>
      </c>
      <c r="F214" s="121">
        <v>0</v>
      </c>
      <c r="G214" s="120">
        <v>15.2</v>
      </c>
      <c r="H214" s="121">
        <v>59</v>
      </c>
      <c r="I214" s="100" t="s">
        <v>23</v>
      </c>
      <c r="J214" s="121">
        <v>0.2</v>
      </c>
      <c r="K214" s="120">
        <v>0</v>
      </c>
      <c r="L214" s="121">
        <v>15.2</v>
      </c>
      <c r="M214" s="122">
        <v>59</v>
      </c>
      <c r="N214" s="100" t="s">
        <v>23</v>
      </c>
      <c r="O214" s="121">
        <v>0.2</v>
      </c>
      <c r="P214" s="120">
        <v>0</v>
      </c>
      <c r="Q214" s="121">
        <v>15.2</v>
      </c>
      <c r="R214" s="122">
        <v>59</v>
      </c>
    </row>
    <row r="215" spans="2:18">
      <c r="B215" s="196" t="s">
        <v>24</v>
      </c>
      <c r="C215" s="197"/>
      <c r="D215" s="123">
        <v>30</v>
      </c>
      <c r="E215" s="153">
        <v>2.2999999999999998</v>
      </c>
      <c r="F215" s="152">
        <v>0.9</v>
      </c>
      <c r="G215" s="153">
        <v>15.2</v>
      </c>
      <c r="H215" s="152">
        <v>79.2</v>
      </c>
      <c r="I215" s="126">
        <v>40</v>
      </c>
      <c r="J215" s="152">
        <v>3.1</v>
      </c>
      <c r="K215" s="153">
        <v>1.2</v>
      </c>
      <c r="L215" s="152">
        <v>20.2</v>
      </c>
      <c r="M215" s="152">
        <v>105.6</v>
      </c>
      <c r="N215" s="126">
        <v>50</v>
      </c>
      <c r="O215" s="125">
        <v>3.9</v>
      </c>
      <c r="P215" s="124">
        <v>1.5</v>
      </c>
      <c r="Q215" s="125">
        <v>25.3</v>
      </c>
      <c r="R215" s="125">
        <v>132</v>
      </c>
    </row>
    <row r="216" spans="2:18">
      <c r="B216" s="128"/>
      <c r="C216" s="128"/>
      <c r="D216" s="140"/>
      <c r="E216" s="130">
        <f t="shared" ref="E216:M216" si="29">SUM(E211:E215)</f>
        <v>10</v>
      </c>
      <c r="F216" s="130">
        <f t="shared" si="29"/>
        <v>8.4</v>
      </c>
      <c r="G216" s="130">
        <f t="shared" si="29"/>
        <v>46.1</v>
      </c>
      <c r="H216" s="130">
        <f t="shared" si="29"/>
        <v>300</v>
      </c>
      <c r="I216" s="129"/>
      <c r="J216" s="130">
        <f t="shared" si="29"/>
        <v>12.2</v>
      </c>
      <c r="K216" s="130">
        <f t="shared" si="29"/>
        <v>10.3</v>
      </c>
      <c r="L216" s="130">
        <f t="shared" si="29"/>
        <v>58.9</v>
      </c>
      <c r="M216" s="130">
        <f t="shared" si="29"/>
        <v>376.9</v>
      </c>
      <c r="N216" s="129"/>
      <c r="O216" s="130">
        <f t="shared" ref="O216:R216" si="30">SUM(O211:O215)</f>
        <v>16.899999999999999</v>
      </c>
      <c r="P216" s="130">
        <f t="shared" si="30"/>
        <v>14.8</v>
      </c>
      <c r="Q216" s="130">
        <f t="shared" si="30"/>
        <v>71.8</v>
      </c>
      <c r="R216" s="130">
        <f t="shared" si="30"/>
        <v>488.8</v>
      </c>
    </row>
    <row r="217" spans="2:18">
      <c r="B217" s="128"/>
      <c r="C217" s="128"/>
      <c r="D217" s="145"/>
      <c r="E217" s="128"/>
      <c r="F217" s="128"/>
      <c r="G217" s="128"/>
      <c r="H217" s="132">
        <v>0.2</v>
      </c>
      <c r="I217" s="131"/>
      <c r="J217" s="131"/>
      <c r="K217" s="131"/>
      <c r="L217" s="131"/>
      <c r="M217" s="132">
        <v>0.2</v>
      </c>
      <c r="N217" s="131"/>
      <c r="O217" s="131"/>
      <c r="P217" s="131"/>
      <c r="Q217" s="131"/>
      <c r="R217" s="132">
        <v>0.2</v>
      </c>
    </row>
    <row r="218" spans="2:18">
      <c r="B218" s="198" t="s">
        <v>105</v>
      </c>
      <c r="C218" s="199"/>
      <c r="D218" s="116" t="s">
        <v>14</v>
      </c>
      <c r="E218" s="117" t="s">
        <v>15</v>
      </c>
      <c r="F218" s="117" t="s">
        <v>16</v>
      </c>
      <c r="G218" s="118" t="s">
        <v>17</v>
      </c>
      <c r="H218" s="117" t="s">
        <v>18</v>
      </c>
      <c r="I218" s="116" t="s">
        <v>14</v>
      </c>
      <c r="J218" s="117" t="s">
        <v>15</v>
      </c>
      <c r="K218" s="117" t="s">
        <v>16</v>
      </c>
      <c r="L218" s="118" t="s">
        <v>17</v>
      </c>
      <c r="M218" s="117" t="s">
        <v>18</v>
      </c>
      <c r="N218" s="116" t="s">
        <v>14</v>
      </c>
      <c r="O218" s="117" t="s">
        <v>15</v>
      </c>
      <c r="P218" s="117" t="s">
        <v>16</v>
      </c>
      <c r="Q218" s="118" t="s">
        <v>17</v>
      </c>
      <c r="R218" s="117" t="s">
        <v>18</v>
      </c>
    </row>
    <row r="219" spans="2:18">
      <c r="B219" s="200" t="s">
        <v>26</v>
      </c>
      <c r="C219" s="201"/>
      <c r="D219" s="103">
        <v>25</v>
      </c>
      <c r="E219" s="104">
        <v>0</v>
      </c>
      <c r="F219" s="105">
        <v>0</v>
      </c>
      <c r="G219" s="104">
        <v>0.8</v>
      </c>
      <c r="H219" s="105">
        <v>3.8</v>
      </c>
      <c r="I219" s="103">
        <v>50</v>
      </c>
      <c r="J219" s="104">
        <v>0.3</v>
      </c>
      <c r="K219" s="105">
        <v>0</v>
      </c>
      <c r="L219" s="104">
        <v>1.9</v>
      </c>
      <c r="M219" s="150">
        <v>7.6</v>
      </c>
      <c r="N219" s="103">
        <v>50</v>
      </c>
      <c r="O219" s="150">
        <v>0.3</v>
      </c>
      <c r="P219" s="105">
        <v>0</v>
      </c>
      <c r="Q219" s="104">
        <v>1.9</v>
      </c>
      <c r="R219" s="105">
        <v>7.6</v>
      </c>
    </row>
    <row r="220" spans="2:18">
      <c r="B220" s="192" t="s">
        <v>106</v>
      </c>
      <c r="C220" s="202"/>
      <c r="D220" s="64">
        <v>200</v>
      </c>
      <c r="E220" s="25">
        <v>15</v>
      </c>
      <c r="F220" s="24">
        <v>2.9</v>
      </c>
      <c r="G220" s="25">
        <v>14.5</v>
      </c>
      <c r="H220" s="65">
        <v>91.6</v>
      </c>
      <c r="I220" s="64">
        <v>0</v>
      </c>
      <c r="J220" s="25"/>
      <c r="K220" s="24"/>
      <c r="L220" s="25"/>
      <c r="M220" s="65"/>
      <c r="N220" s="64">
        <v>0</v>
      </c>
      <c r="O220" s="65"/>
      <c r="P220" s="24"/>
      <c r="Q220" s="25"/>
      <c r="R220" s="24"/>
    </row>
    <row r="221" spans="2:18">
      <c r="B221" s="192" t="s">
        <v>107</v>
      </c>
      <c r="C221" s="211"/>
      <c r="D221" s="64">
        <v>50</v>
      </c>
      <c r="E221" s="25">
        <v>7.7</v>
      </c>
      <c r="F221" s="24">
        <v>9.8000000000000007</v>
      </c>
      <c r="G221" s="25">
        <v>3.6</v>
      </c>
      <c r="H221" s="65">
        <v>133.69999999999999</v>
      </c>
      <c r="I221" s="64">
        <v>75</v>
      </c>
      <c r="J221" s="25">
        <v>11.5</v>
      </c>
      <c r="K221" s="24">
        <v>14.7</v>
      </c>
      <c r="L221" s="25">
        <v>5.4</v>
      </c>
      <c r="M221" s="65">
        <v>200.5</v>
      </c>
      <c r="N221" s="64">
        <v>100</v>
      </c>
      <c r="O221" s="65">
        <v>15.4</v>
      </c>
      <c r="P221" s="24">
        <v>19.600000000000001</v>
      </c>
      <c r="Q221" s="25">
        <v>7.2</v>
      </c>
      <c r="R221" s="24">
        <v>267.39999999999998</v>
      </c>
    </row>
    <row r="222" spans="2:18">
      <c r="B222" s="192" t="s">
        <v>80</v>
      </c>
      <c r="C222" s="202"/>
      <c r="D222" s="64">
        <v>100</v>
      </c>
      <c r="E222" s="25">
        <v>1.9</v>
      </c>
      <c r="F222" s="24">
        <v>2.9</v>
      </c>
      <c r="G222" s="25">
        <v>14.9</v>
      </c>
      <c r="H222" s="65">
        <v>93</v>
      </c>
      <c r="I222" s="64">
        <v>150</v>
      </c>
      <c r="J222" s="25">
        <v>2.9</v>
      </c>
      <c r="K222" s="24">
        <v>4.3</v>
      </c>
      <c r="L222" s="25">
        <v>22.3</v>
      </c>
      <c r="M222" s="65">
        <v>139.5</v>
      </c>
      <c r="N222" s="64">
        <v>150</v>
      </c>
      <c r="O222" s="65">
        <v>2.9</v>
      </c>
      <c r="P222" s="24">
        <v>4.3</v>
      </c>
      <c r="Q222" s="25">
        <v>22.3</v>
      </c>
      <c r="R222" s="24">
        <v>139.5</v>
      </c>
    </row>
    <row r="223" spans="2:18">
      <c r="B223" s="192" t="s">
        <v>108</v>
      </c>
      <c r="C223" s="211"/>
      <c r="D223" s="64">
        <v>200</v>
      </c>
      <c r="E223" s="25">
        <v>0.2</v>
      </c>
      <c r="F223" s="24">
        <v>0.2</v>
      </c>
      <c r="G223" s="25">
        <v>21.8</v>
      </c>
      <c r="H223" s="65">
        <v>88</v>
      </c>
      <c r="I223" s="64">
        <v>200</v>
      </c>
      <c r="J223" s="25">
        <v>0.2</v>
      </c>
      <c r="K223" s="24">
        <v>0.2</v>
      </c>
      <c r="L223" s="25">
        <v>21.8</v>
      </c>
      <c r="M223" s="65">
        <v>88</v>
      </c>
      <c r="N223" s="64">
        <v>200</v>
      </c>
      <c r="O223" s="65">
        <v>0.2</v>
      </c>
      <c r="P223" s="24">
        <v>0.2</v>
      </c>
      <c r="Q223" s="25">
        <v>21.8</v>
      </c>
      <c r="R223" s="24">
        <v>88</v>
      </c>
    </row>
    <row r="224" spans="2:18">
      <c r="B224" s="196" t="s">
        <v>34</v>
      </c>
      <c r="C224" s="197"/>
      <c r="D224" s="123">
        <v>30</v>
      </c>
      <c r="E224" s="124">
        <v>1.5</v>
      </c>
      <c r="F224" s="125">
        <v>0.3</v>
      </c>
      <c r="G224" s="124">
        <v>13.8</v>
      </c>
      <c r="H224" s="134">
        <v>66</v>
      </c>
      <c r="I224" s="123">
        <v>40</v>
      </c>
      <c r="J224" s="124">
        <v>2</v>
      </c>
      <c r="K224" s="125">
        <v>0.4</v>
      </c>
      <c r="L224" s="124">
        <v>18.399999999999999</v>
      </c>
      <c r="M224" s="134">
        <v>88</v>
      </c>
      <c r="N224" s="123">
        <v>50</v>
      </c>
      <c r="O224" s="134">
        <v>2.5</v>
      </c>
      <c r="P224" s="125">
        <v>0.5</v>
      </c>
      <c r="Q224" s="124">
        <v>23</v>
      </c>
      <c r="R224" s="125">
        <v>110</v>
      </c>
    </row>
    <row r="225" spans="2:18">
      <c r="B225" s="128"/>
      <c r="C225" s="128"/>
      <c r="D225" s="140"/>
      <c r="E225" s="130">
        <f>SUM(E219:E224)</f>
        <v>26.3</v>
      </c>
      <c r="F225" s="130">
        <f>SUM(F219:F224)</f>
        <v>16.100000000000001</v>
      </c>
      <c r="G225" s="130">
        <f>SUM(G219:G224)</f>
        <v>69.400000000000006</v>
      </c>
      <c r="H225" s="130">
        <f>SUM(H219:H224)</f>
        <v>476.1</v>
      </c>
      <c r="I225" s="129"/>
      <c r="J225" s="130">
        <f>SUM(J219:J224)</f>
        <v>16.899999999999999</v>
      </c>
      <c r="K225" s="130">
        <f>SUM(K219:K224)</f>
        <v>19.600000000000001</v>
      </c>
      <c r="L225" s="130">
        <f>SUM(L219:L224)</f>
        <v>69.8</v>
      </c>
      <c r="M225" s="130">
        <f>SUM(M219:M224)</f>
        <v>523.6</v>
      </c>
      <c r="N225" s="129"/>
      <c r="O225" s="130">
        <f>SUM(O219:O224)</f>
        <v>21.3</v>
      </c>
      <c r="P225" s="130">
        <f>SUM(P219:P224)</f>
        <v>24.6</v>
      </c>
      <c r="Q225" s="130">
        <f>SUM(Q219:Q224)</f>
        <v>76.2</v>
      </c>
      <c r="R225" s="130">
        <f>SUM(R219:R224)</f>
        <v>612.5</v>
      </c>
    </row>
    <row r="226" spans="2:18">
      <c r="B226" s="128"/>
      <c r="C226" s="128"/>
      <c r="D226" s="145"/>
      <c r="E226" s="130"/>
      <c r="F226" s="130"/>
      <c r="G226" s="130"/>
      <c r="H226" s="131">
        <v>0.3</v>
      </c>
      <c r="I226" s="146"/>
      <c r="J226" s="163"/>
      <c r="K226" s="163"/>
      <c r="L226" s="163"/>
      <c r="M226" s="132">
        <v>0.3</v>
      </c>
      <c r="N226" s="146"/>
      <c r="O226" s="163"/>
      <c r="P226" s="163"/>
      <c r="Q226" s="163"/>
      <c r="R226" s="131">
        <v>0.3</v>
      </c>
    </row>
    <row r="227" spans="2:18">
      <c r="B227" s="198" t="s">
        <v>35</v>
      </c>
      <c r="C227" s="199"/>
      <c r="D227" s="116" t="s">
        <v>14</v>
      </c>
      <c r="E227" s="117" t="s">
        <v>15</v>
      </c>
      <c r="F227" s="117" t="s">
        <v>16</v>
      </c>
      <c r="G227" s="118" t="s">
        <v>17</v>
      </c>
      <c r="H227" s="117" t="s">
        <v>18</v>
      </c>
      <c r="I227" s="116" t="s">
        <v>14</v>
      </c>
      <c r="J227" s="117" t="s">
        <v>15</v>
      </c>
      <c r="K227" s="117" t="s">
        <v>16</v>
      </c>
      <c r="L227" s="118" t="s">
        <v>17</v>
      </c>
      <c r="M227" s="117" t="s">
        <v>18</v>
      </c>
      <c r="N227" s="116" t="s">
        <v>14</v>
      </c>
      <c r="O227" s="117" t="s">
        <v>15</v>
      </c>
      <c r="P227" s="117" t="s">
        <v>16</v>
      </c>
      <c r="Q227" s="118" t="s">
        <v>17</v>
      </c>
      <c r="R227" s="117" t="s">
        <v>18</v>
      </c>
    </row>
    <row r="228" spans="2:18">
      <c r="B228" s="200" t="s">
        <v>109</v>
      </c>
      <c r="C228" s="231"/>
      <c r="D228" s="103" t="s">
        <v>75</v>
      </c>
      <c r="E228" s="104">
        <v>9</v>
      </c>
      <c r="F228" s="105">
        <v>6.6</v>
      </c>
      <c r="G228" s="104">
        <v>10.8</v>
      </c>
      <c r="H228" s="105">
        <v>139.4</v>
      </c>
      <c r="I228" s="103" t="s">
        <v>75</v>
      </c>
      <c r="J228" s="104">
        <v>9</v>
      </c>
      <c r="K228" s="105">
        <v>6.6</v>
      </c>
      <c r="L228" s="104">
        <v>10.8</v>
      </c>
      <c r="M228" s="105">
        <v>139.4</v>
      </c>
      <c r="N228" s="103" t="s">
        <v>75</v>
      </c>
      <c r="O228" s="104">
        <v>9</v>
      </c>
      <c r="P228" s="105">
        <v>6.6</v>
      </c>
      <c r="Q228" s="104">
        <v>10.8</v>
      </c>
      <c r="R228" s="105">
        <v>139.4</v>
      </c>
    </row>
    <row r="229" spans="2:18">
      <c r="B229" s="203" t="s">
        <v>52</v>
      </c>
      <c r="C229" s="212"/>
      <c r="D229" s="64">
        <v>200</v>
      </c>
      <c r="E229" s="25">
        <v>5.6</v>
      </c>
      <c r="F229" s="24">
        <v>5.9</v>
      </c>
      <c r="G229" s="25">
        <v>9</v>
      </c>
      <c r="H229" s="24">
        <v>110.1</v>
      </c>
      <c r="I229" s="100">
        <v>200</v>
      </c>
      <c r="J229" s="24">
        <v>5.6</v>
      </c>
      <c r="K229" s="25">
        <v>5.9</v>
      </c>
      <c r="L229" s="24">
        <v>9</v>
      </c>
      <c r="M229" s="26">
        <v>110.1</v>
      </c>
      <c r="N229" s="100">
        <v>200</v>
      </c>
      <c r="O229" s="24">
        <v>5.6</v>
      </c>
      <c r="P229" s="25">
        <v>5.9</v>
      </c>
      <c r="Q229" s="24">
        <v>9</v>
      </c>
      <c r="R229" s="26">
        <v>110.1</v>
      </c>
    </row>
    <row r="230" spans="2:18">
      <c r="B230" s="196" t="s">
        <v>66</v>
      </c>
      <c r="C230" s="218"/>
      <c r="D230" s="123">
        <v>100</v>
      </c>
      <c r="E230" s="124">
        <v>0.4</v>
      </c>
      <c r="F230" s="125">
        <v>0.4</v>
      </c>
      <c r="G230" s="124">
        <v>9.5</v>
      </c>
      <c r="H230" s="125">
        <v>42</v>
      </c>
      <c r="I230" s="123">
        <v>150</v>
      </c>
      <c r="J230" s="124">
        <v>0.6</v>
      </c>
      <c r="K230" s="125">
        <v>0.5</v>
      </c>
      <c r="L230" s="124">
        <v>14.2</v>
      </c>
      <c r="M230" s="125">
        <v>63</v>
      </c>
      <c r="N230" s="123">
        <v>150</v>
      </c>
      <c r="O230" s="124">
        <v>0.6</v>
      </c>
      <c r="P230" s="125">
        <v>0.5</v>
      </c>
      <c r="Q230" s="124">
        <v>14.2</v>
      </c>
      <c r="R230" s="125">
        <v>63</v>
      </c>
    </row>
    <row r="231" spans="2:18">
      <c r="B231" s="128"/>
      <c r="C231" s="128"/>
      <c r="D231" s="140"/>
      <c r="E231" s="130">
        <f>SUM(E228:E230)</f>
        <v>15</v>
      </c>
      <c r="F231" s="130">
        <f t="shared" ref="F231:H231" si="31">SUM(F228:F230)</f>
        <v>12.9</v>
      </c>
      <c r="G231" s="130">
        <f t="shared" si="31"/>
        <v>29.3</v>
      </c>
      <c r="H231" s="130">
        <f t="shared" si="31"/>
        <v>291.5</v>
      </c>
      <c r="I231" s="129"/>
      <c r="J231" s="130">
        <f t="shared" ref="J231:M231" si="32">SUM(J228:J230)</f>
        <v>15.2</v>
      </c>
      <c r="K231" s="130">
        <f t="shared" si="32"/>
        <v>13</v>
      </c>
      <c r="L231" s="130">
        <f t="shared" si="32"/>
        <v>34</v>
      </c>
      <c r="M231" s="130">
        <f t="shared" si="32"/>
        <v>312.5</v>
      </c>
      <c r="N231" s="129"/>
      <c r="O231" s="130">
        <f t="shared" ref="O231:R231" si="33">SUM(O228:O230)</f>
        <v>15.2</v>
      </c>
      <c r="P231" s="130">
        <f t="shared" si="33"/>
        <v>13</v>
      </c>
      <c r="Q231" s="130">
        <f t="shared" si="33"/>
        <v>34</v>
      </c>
      <c r="R231" s="130">
        <f t="shared" si="33"/>
        <v>312.5</v>
      </c>
    </row>
    <row r="232" spans="2:18">
      <c r="B232" s="128"/>
      <c r="C232" s="128"/>
      <c r="D232" s="145"/>
      <c r="E232" s="128"/>
      <c r="F232" s="128"/>
      <c r="G232" s="128"/>
      <c r="H232" s="131">
        <f>H231/2100</f>
        <v>0.13880952380952399</v>
      </c>
      <c r="I232" s="131"/>
      <c r="J232" s="131"/>
      <c r="K232" s="131"/>
      <c r="L232" s="131"/>
      <c r="M232" s="132">
        <f>M231/2300</f>
        <v>0.13586956521739099</v>
      </c>
      <c r="N232" s="131"/>
      <c r="O232" s="131"/>
      <c r="P232" s="131"/>
      <c r="Q232" s="131"/>
      <c r="R232" s="132">
        <v>0.12</v>
      </c>
    </row>
    <row r="233" spans="2:18">
      <c r="B233" s="208" t="s">
        <v>39</v>
      </c>
      <c r="C233" s="209"/>
      <c r="D233" s="164"/>
      <c r="E233" s="142">
        <f>SUM(E216+E225+E231)</f>
        <v>51.3</v>
      </c>
      <c r="F233" s="142">
        <f>SUM(F216+F225+F231)</f>
        <v>37.4</v>
      </c>
      <c r="G233" s="142">
        <f>SUM(G216+G225+G231)</f>
        <v>144.80000000000001</v>
      </c>
      <c r="H233" s="142">
        <f>SUM(H216+H225+H231)</f>
        <v>1067.5999999999999</v>
      </c>
      <c r="I233" s="165"/>
      <c r="J233" s="142">
        <f>SUM(J216+J225+J231)</f>
        <v>44.3</v>
      </c>
      <c r="K233" s="142">
        <f>SUM(K216+K225+K231)</f>
        <v>42.9</v>
      </c>
      <c r="L233" s="142">
        <f>SUM(L216+L225+L231)</f>
        <v>162.69999999999999</v>
      </c>
      <c r="M233" s="142">
        <f>SUM(M216+M225+M231)</f>
        <v>1213</v>
      </c>
      <c r="N233" s="165"/>
      <c r="O233" s="142">
        <f>SUM(O216+O225+O231)</f>
        <v>53.4</v>
      </c>
      <c r="P233" s="142">
        <f>SUM(P216+P225+P231)</f>
        <v>52.4</v>
      </c>
      <c r="Q233" s="142">
        <f>SUM(Q216+Q225+Q231)</f>
        <v>182</v>
      </c>
      <c r="R233" s="142">
        <f>SUM(R216+R225+R231)</f>
        <v>1413.8</v>
      </c>
    </row>
    <row r="234" spans="2:18">
      <c r="B234" s="115"/>
      <c r="C234" s="115"/>
      <c r="D234" s="115"/>
      <c r="E234" s="115"/>
      <c r="F234" s="115"/>
      <c r="G234" s="115"/>
      <c r="H234" s="115"/>
      <c r="I234" s="115"/>
      <c r="J234" s="115"/>
      <c r="K234" s="115"/>
      <c r="L234" s="115"/>
      <c r="M234" s="115"/>
      <c r="N234" s="115"/>
      <c r="O234" s="115"/>
      <c r="P234" s="115"/>
      <c r="Q234" s="115"/>
      <c r="R234" s="115"/>
    </row>
    <row r="235" spans="2:18">
      <c r="B235" s="115"/>
      <c r="C235" s="115"/>
      <c r="D235" s="115"/>
      <c r="E235" s="115"/>
      <c r="F235" s="115"/>
      <c r="G235" s="115"/>
      <c r="H235" s="115"/>
      <c r="I235" s="115"/>
      <c r="J235" s="115"/>
      <c r="K235" s="115"/>
      <c r="L235" s="115"/>
      <c r="M235" s="115"/>
      <c r="N235" s="115"/>
      <c r="O235" s="115"/>
      <c r="P235" s="115"/>
      <c r="Q235" s="115"/>
      <c r="R235" s="115"/>
    </row>
    <row r="236" spans="2:18">
      <c r="B236" s="186" t="s">
        <v>63</v>
      </c>
      <c r="C236" s="186"/>
      <c r="D236" s="186"/>
      <c r="E236" s="186"/>
      <c r="F236" s="186"/>
      <c r="G236" s="186"/>
      <c r="H236" s="186"/>
      <c r="I236" s="186"/>
      <c r="J236" s="186"/>
      <c r="K236" s="186"/>
      <c r="L236" s="186"/>
      <c r="M236" s="186"/>
      <c r="N236" s="115"/>
      <c r="O236" s="115"/>
      <c r="P236" s="115"/>
      <c r="Q236" s="115"/>
      <c r="R236" s="115"/>
    </row>
    <row r="237" spans="2:18">
      <c r="B237" s="219" t="s">
        <v>10</v>
      </c>
      <c r="C237" s="220"/>
      <c r="D237" s="187" t="s">
        <v>11</v>
      </c>
      <c r="E237" s="188"/>
      <c r="F237" s="188"/>
      <c r="G237" s="188"/>
      <c r="H237" s="189"/>
      <c r="I237" s="187" t="s">
        <v>12</v>
      </c>
      <c r="J237" s="188"/>
      <c r="K237" s="188"/>
      <c r="L237" s="188"/>
      <c r="M237" s="189"/>
      <c r="N237" s="187" t="s">
        <v>13</v>
      </c>
      <c r="O237" s="188"/>
      <c r="P237" s="188"/>
      <c r="Q237" s="188"/>
      <c r="R237" s="189"/>
    </row>
    <row r="238" spans="2:18">
      <c r="B238" s="234"/>
      <c r="C238" s="235"/>
      <c r="D238" s="116" t="s">
        <v>14</v>
      </c>
      <c r="E238" s="117" t="s">
        <v>15</v>
      </c>
      <c r="F238" s="117" t="s">
        <v>16</v>
      </c>
      <c r="G238" s="118" t="s">
        <v>17</v>
      </c>
      <c r="H238" s="117" t="s">
        <v>18</v>
      </c>
      <c r="I238" s="116" t="s">
        <v>14</v>
      </c>
      <c r="J238" s="117" t="s">
        <v>15</v>
      </c>
      <c r="K238" s="117" t="s">
        <v>16</v>
      </c>
      <c r="L238" s="118" t="s">
        <v>17</v>
      </c>
      <c r="M238" s="117" t="s">
        <v>18</v>
      </c>
      <c r="N238" s="116" t="s">
        <v>14</v>
      </c>
      <c r="O238" s="117" t="s">
        <v>15</v>
      </c>
      <c r="P238" s="117" t="s">
        <v>16</v>
      </c>
      <c r="Q238" s="118" t="s">
        <v>17</v>
      </c>
      <c r="R238" s="117" t="s">
        <v>18</v>
      </c>
    </row>
    <row r="239" spans="2:18">
      <c r="B239" s="190" t="s">
        <v>110</v>
      </c>
      <c r="C239" s="191"/>
      <c r="D239" s="107">
        <v>25</v>
      </c>
      <c r="E239" s="105">
        <v>0.8</v>
      </c>
      <c r="F239" s="104">
        <v>0</v>
      </c>
      <c r="G239" s="105">
        <v>1.7</v>
      </c>
      <c r="H239" s="104">
        <v>20</v>
      </c>
      <c r="I239" s="103">
        <v>50</v>
      </c>
      <c r="J239" s="104">
        <v>1.6</v>
      </c>
      <c r="K239" s="105">
        <v>0.1</v>
      </c>
      <c r="L239" s="104">
        <v>3.3</v>
      </c>
      <c r="M239" s="105">
        <v>40</v>
      </c>
      <c r="N239" s="103">
        <v>50</v>
      </c>
      <c r="O239" s="104">
        <v>1.6</v>
      </c>
      <c r="P239" s="105">
        <v>0.1</v>
      </c>
      <c r="Q239" s="104">
        <v>3.3</v>
      </c>
      <c r="R239" s="105">
        <v>40</v>
      </c>
    </row>
    <row r="240" spans="2:18">
      <c r="B240" s="192" t="s">
        <v>111</v>
      </c>
      <c r="C240" s="202"/>
      <c r="D240" s="64">
        <v>50</v>
      </c>
      <c r="E240" s="25">
        <v>5</v>
      </c>
      <c r="F240" s="24">
        <v>6.5</v>
      </c>
      <c r="G240" s="25">
        <v>11</v>
      </c>
      <c r="H240" s="24">
        <v>125</v>
      </c>
      <c r="I240" s="64">
        <v>50</v>
      </c>
      <c r="J240" s="25">
        <v>5</v>
      </c>
      <c r="K240" s="24">
        <v>6.5</v>
      </c>
      <c r="L240" s="25">
        <v>11</v>
      </c>
      <c r="M240" s="24">
        <v>125</v>
      </c>
      <c r="N240" s="100">
        <v>75</v>
      </c>
      <c r="O240" s="19">
        <v>7.5</v>
      </c>
      <c r="P240" s="20">
        <v>9.8000000000000007</v>
      </c>
      <c r="Q240" s="19">
        <v>16.5</v>
      </c>
      <c r="R240" s="19">
        <v>187.5</v>
      </c>
    </row>
    <row r="241" spans="2:18">
      <c r="B241" s="192" t="s">
        <v>56</v>
      </c>
      <c r="C241" s="211"/>
      <c r="D241" s="64">
        <v>100</v>
      </c>
      <c r="E241" s="25">
        <v>2.1</v>
      </c>
      <c r="F241" s="24">
        <v>3.3</v>
      </c>
      <c r="G241" s="25">
        <v>13.4</v>
      </c>
      <c r="H241" s="24">
        <v>92</v>
      </c>
      <c r="I241" s="100">
        <v>150</v>
      </c>
      <c r="J241" s="24">
        <v>3.1</v>
      </c>
      <c r="K241" s="25">
        <v>4.9000000000000004</v>
      </c>
      <c r="L241" s="24">
        <v>20.100000000000001</v>
      </c>
      <c r="M241" s="26">
        <v>138</v>
      </c>
      <c r="N241" s="100">
        <v>150</v>
      </c>
      <c r="O241" s="24">
        <v>3.1</v>
      </c>
      <c r="P241" s="25">
        <v>4.9000000000000004</v>
      </c>
      <c r="Q241" s="24">
        <v>20.100000000000001</v>
      </c>
      <c r="R241" s="26">
        <v>138</v>
      </c>
    </row>
    <row r="242" spans="2:18">
      <c r="B242" s="192" t="s">
        <v>57</v>
      </c>
      <c r="C242" s="211"/>
      <c r="D242" s="64">
        <v>200</v>
      </c>
      <c r="E242" s="25">
        <v>0.2</v>
      </c>
      <c r="F242" s="24">
        <v>0.1</v>
      </c>
      <c r="G242" s="25">
        <v>15</v>
      </c>
      <c r="H242" s="24">
        <v>56</v>
      </c>
      <c r="I242" s="100">
        <v>200</v>
      </c>
      <c r="J242" s="24">
        <v>0.2</v>
      </c>
      <c r="K242" s="25">
        <v>0.1</v>
      </c>
      <c r="L242" s="24">
        <v>15</v>
      </c>
      <c r="M242" s="26">
        <v>56</v>
      </c>
      <c r="N242" s="100">
        <v>200</v>
      </c>
      <c r="O242" s="24">
        <v>0.2</v>
      </c>
      <c r="P242" s="25">
        <v>0.1</v>
      </c>
      <c r="Q242" s="24">
        <v>15</v>
      </c>
      <c r="R242" s="26">
        <v>56</v>
      </c>
    </row>
    <row r="243" spans="2:18">
      <c r="B243" s="196" t="s">
        <v>24</v>
      </c>
      <c r="C243" s="197"/>
      <c r="D243" s="123">
        <v>30</v>
      </c>
      <c r="E243" s="153">
        <v>2.2999999999999998</v>
      </c>
      <c r="F243" s="152">
        <v>0.9</v>
      </c>
      <c r="G243" s="153">
        <v>15.2</v>
      </c>
      <c r="H243" s="152">
        <v>79.2</v>
      </c>
      <c r="I243" s="126">
        <v>40</v>
      </c>
      <c r="J243" s="152">
        <v>3.1</v>
      </c>
      <c r="K243" s="153">
        <v>1.2</v>
      </c>
      <c r="L243" s="152">
        <v>20.2</v>
      </c>
      <c r="M243" s="161">
        <v>105.6</v>
      </c>
      <c r="N243" s="126">
        <v>50</v>
      </c>
      <c r="O243" s="125">
        <v>3.9</v>
      </c>
      <c r="P243" s="124">
        <v>1.5</v>
      </c>
      <c r="Q243" s="125">
        <v>25.3</v>
      </c>
      <c r="R243" s="125">
        <v>132</v>
      </c>
    </row>
    <row r="244" spans="2:18">
      <c r="B244" s="128"/>
      <c r="C244" s="128"/>
      <c r="D244" s="140"/>
      <c r="E244" s="144">
        <f t="shared" ref="E244:M244" si="34">SUM(E239:E243)</f>
        <v>10.4</v>
      </c>
      <c r="F244" s="144">
        <f t="shared" si="34"/>
        <v>10.8</v>
      </c>
      <c r="G244" s="144">
        <f t="shared" si="34"/>
        <v>56.3</v>
      </c>
      <c r="H244" s="144">
        <f t="shared" si="34"/>
        <v>372.2</v>
      </c>
      <c r="I244" s="129"/>
      <c r="J244" s="130">
        <f t="shared" si="34"/>
        <v>13</v>
      </c>
      <c r="K244" s="130">
        <f t="shared" si="34"/>
        <v>12.8</v>
      </c>
      <c r="L244" s="130">
        <f t="shared" si="34"/>
        <v>69.599999999999994</v>
      </c>
      <c r="M244" s="130">
        <f t="shared" si="34"/>
        <v>464.6</v>
      </c>
      <c r="N244" s="129"/>
      <c r="O244" s="130">
        <f t="shared" ref="O244:R244" si="35">SUM(O239:O243)</f>
        <v>16.3</v>
      </c>
      <c r="P244" s="130">
        <f t="shared" si="35"/>
        <v>16.399999999999999</v>
      </c>
      <c r="Q244" s="130">
        <f t="shared" si="35"/>
        <v>80.2</v>
      </c>
      <c r="R244" s="130">
        <f t="shared" si="35"/>
        <v>553.5</v>
      </c>
    </row>
    <row r="245" spans="2:18">
      <c r="B245" s="128"/>
      <c r="C245" s="128"/>
      <c r="D245" s="166"/>
      <c r="E245" s="128"/>
      <c r="F245" s="128"/>
      <c r="G245" s="128"/>
      <c r="H245" s="131">
        <v>0.2</v>
      </c>
      <c r="I245" s="167"/>
      <c r="J245" s="131"/>
      <c r="K245" s="131"/>
      <c r="L245" s="131"/>
      <c r="M245" s="132">
        <v>0.2</v>
      </c>
      <c r="N245" s="167"/>
      <c r="O245" s="131"/>
      <c r="P245" s="131"/>
      <c r="Q245" s="131"/>
      <c r="R245" s="132">
        <v>0.2</v>
      </c>
    </row>
    <row r="246" spans="2:18">
      <c r="B246" s="198" t="s">
        <v>25</v>
      </c>
      <c r="C246" s="199"/>
      <c r="D246" s="116" t="s">
        <v>14</v>
      </c>
      <c r="E246" s="117" t="s">
        <v>15</v>
      </c>
      <c r="F246" s="117" t="s">
        <v>16</v>
      </c>
      <c r="G246" s="118" t="s">
        <v>17</v>
      </c>
      <c r="H246" s="117" t="s">
        <v>18</v>
      </c>
      <c r="I246" s="116" t="s">
        <v>14</v>
      </c>
      <c r="J246" s="117" t="s">
        <v>15</v>
      </c>
      <c r="K246" s="117" t="s">
        <v>16</v>
      </c>
      <c r="L246" s="118" t="s">
        <v>17</v>
      </c>
      <c r="M246" s="117" t="s">
        <v>18</v>
      </c>
      <c r="N246" s="116" t="s">
        <v>14</v>
      </c>
      <c r="O246" s="117" t="s">
        <v>15</v>
      </c>
      <c r="P246" s="117" t="s">
        <v>16</v>
      </c>
      <c r="Q246" s="118" t="s">
        <v>17</v>
      </c>
      <c r="R246" s="117" t="s">
        <v>18</v>
      </c>
    </row>
    <row r="247" spans="2:18">
      <c r="B247" s="190" t="s">
        <v>112</v>
      </c>
      <c r="C247" s="210"/>
      <c r="D247" s="103">
        <v>25</v>
      </c>
      <c r="E247" s="104">
        <v>0.2</v>
      </c>
      <c r="F247" s="105">
        <v>3.1</v>
      </c>
      <c r="G247" s="104">
        <v>1</v>
      </c>
      <c r="H247" s="150">
        <v>36.9</v>
      </c>
      <c r="I247" s="103">
        <v>50</v>
      </c>
      <c r="J247" s="104">
        <v>0.4</v>
      </c>
      <c r="K247" s="105">
        <v>6.2</v>
      </c>
      <c r="L247" s="104">
        <v>1.9</v>
      </c>
      <c r="M247" s="150">
        <v>73.900000000000006</v>
      </c>
      <c r="N247" s="103">
        <v>50</v>
      </c>
      <c r="O247" s="104">
        <v>0.4</v>
      </c>
      <c r="P247" s="105">
        <v>6.2</v>
      </c>
      <c r="Q247" s="104">
        <v>1.9</v>
      </c>
      <c r="R247" s="105">
        <v>73.900000000000006</v>
      </c>
    </row>
    <row r="248" spans="2:18">
      <c r="B248" s="192" t="s">
        <v>113</v>
      </c>
      <c r="C248" s="202"/>
      <c r="D248" s="63" t="s">
        <v>28</v>
      </c>
      <c r="E248" s="24">
        <v>1.9</v>
      </c>
      <c r="F248" s="25">
        <v>6.6</v>
      </c>
      <c r="G248" s="24">
        <v>9.6999999999999993</v>
      </c>
      <c r="H248" s="25">
        <v>106.6</v>
      </c>
      <c r="I248" s="64">
        <v>0</v>
      </c>
      <c r="J248" s="25"/>
      <c r="K248" s="24"/>
      <c r="L248" s="25"/>
      <c r="M248" s="24"/>
      <c r="N248" s="64">
        <v>0</v>
      </c>
      <c r="O248" s="25"/>
      <c r="P248" s="24"/>
      <c r="Q248" s="25"/>
      <c r="R248" s="24"/>
    </row>
    <row r="249" spans="2:18">
      <c r="B249" s="192" t="s">
        <v>114</v>
      </c>
      <c r="C249" s="202"/>
      <c r="D249" s="64">
        <v>50</v>
      </c>
      <c r="E249" s="25">
        <v>11.8</v>
      </c>
      <c r="F249" s="24">
        <v>9.1</v>
      </c>
      <c r="G249" s="25">
        <v>4.3</v>
      </c>
      <c r="H249" s="65">
        <v>150.5</v>
      </c>
      <c r="I249" s="64">
        <v>50</v>
      </c>
      <c r="J249" s="25">
        <v>11.8</v>
      </c>
      <c r="K249" s="24">
        <v>9.1</v>
      </c>
      <c r="L249" s="25">
        <v>4.3</v>
      </c>
      <c r="M249" s="65">
        <v>150.5</v>
      </c>
      <c r="N249" s="64">
        <v>0</v>
      </c>
      <c r="O249" s="25"/>
      <c r="P249" s="24"/>
      <c r="Q249" s="25"/>
      <c r="R249" s="24"/>
    </row>
    <row r="250" spans="2:18">
      <c r="B250" s="203" t="s">
        <v>115</v>
      </c>
      <c r="C250" s="212"/>
      <c r="D250" s="64">
        <v>0</v>
      </c>
      <c r="E250" s="65"/>
      <c r="F250" s="24"/>
      <c r="G250" s="25"/>
      <c r="H250" s="65"/>
      <c r="I250" s="64"/>
      <c r="J250" s="25"/>
      <c r="K250" s="24"/>
      <c r="L250" s="25"/>
      <c r="M250" s="24"/>
      <c r="N250" s="64">
        <v>75</v>
      </c>
      <c r="O250" s="25">
        <v>16.899999999999999</v>
      </c>
      <c r="P250" s="24">
        <v>19.2</v>
      </c>
      <c r="Q250" s="25">
        <v>0.6</v>
      </c>
      <c r="R250" s="24">
        <v>244.2</v>
      </c>
    </row>
    <row r="251" spans="2:18">
      <c r="B251" s="194" t="s">
        <v>49</v>
      </c>
      <c r="C251" s="213"/>
      <c r="D251" s="64">
        <v>100</v>
      </c>
      <c r="E251" s="24">
        <v>1.4</v>
      </c>
      <c r="F251" s="25">
        <v>2.7</v>
      </c>
      <c r="G251" s="24">
        <v>14.9</v>
      </c>
      <c r="H251" s="26">
        <v>90</v>
      </c>
      <c r="I251" s="100">
        <v>150</v>
      </c>
      <c r="J251" s="24">
        <v>2.1</v>
      </c>
      <c r="K251" s="25">
        <v>4.0999999999999996</v>
      </c>
      <c r="L251" s="24">
        <v>22.4</v>
      </c>
      <c r="M251" s="26">
        <v>135</v>
      </c>
      <c r="N251" s="100">
        <v>150</v>
      </c>
      <c r="O251" s="24">
        <v>2.1</v>
      </c>
      <c r="P251" s="25">
        <v>4.0999999999999996</v>
      </c>
      <c r="Q251" s="24">
        <v>22.4</v>
      </c>
      <c r="R251" s="24">
        <v>135</v>
      </c>
    </row>
    <row r="252" spans="2:18">
      <c r="B252" s="192" t="s">
        <v>116</v>
      </c>
      <c r="C252" s="211"/>
      <c r="D252" s="64">
        <v>200</v>
      </c>
      <c r="E252" s="25">
        <v>0.8</v>
      </c>
      <c r="F252" s="24">
        <v>0.6</v>
      </c>
      <c r="G252" s="25">
        <v>24</v>
      </c>
      <c r="H252" s="24">
        <v>100</v>
      </c>
      <c r="I252" s="100">
        <v>200</v>
      </c>
      <c r="J252" s="24">
        <v>0.8</v>
      </c>
      <c r="K252" s="25">
        <v>0.6</v>
      </c>
      <c r="L252" s="24">
        <v>24</v>
      </c>
      <c r="M252" s="26">
        <v>100</v>
      </c>
      <c r="N252" s="100">
        <v>200</v>
      </c>
      <c r="O252" s="24">
        <v>0.8</v>
      </c>
      <c r="P252" s="25">
        <v>0.6</v>
      </c>
      <c r="Q252" s="24">
        <v>24</v>
      </c>
      <c r="R252" s="24">
        <v>100</v>
      </c>
    </row>
    <row r="253" spans="2:18">
      <c r="B253" s="196" t="s">
        <v>34</v>
      </c>
      <c r="C253" s="197"/>
      <c r="D253" s="123">
        <v>30</v>
      </c>
      <c r="E253" s="124">
        <v>1.5</v>
      </c>
      <c r="F253" s="125">
        <v>0.3</v>
      </c>
      <c r="G253" s="124">
        <v>13.8</v>
      </c>
      <c r="H253" s="125">
        <v>66</v>
      </c>
      <c r="I253" s="123">
        <v>40</v>
      </c>
      <c r="J253" s="124">
        <v>2</v>
      </c>
      <c r="K253" s="125">
        <v>0.4</v>
      </c>
      <c r="L253" s="124">
        <v>18.399999999999999</v>
      </c>
      <c r="M253" s="125">
        <v>88</v>
      </c>
      <c r="N253" s="133">
        <v>50</v>
      </c>
      <c r="O253" s="125">
        <v>2.5</v>
      </c>
      <c r="P253" s="124">
        <v>0.5</v>
      </c>
      <c r="Q253" s="125">
        <v>23</v>
      </c>
      <c r="R253" s="125">
        <v>110</v>
      </c>
    </row>
    <row r="254" spans="2:18">
      <c r="B254" s="128"/>
      <c r="C254" s="128"/>
      <c r="D254" s="140"/>
      <c r="E254" s="130">
        <f t="shared" ref="E254:R254" si="36">SUM(E247:E253)</f>
        <v>17.600000000000001</v>
      </c>
      <c r="F254" s="130">
        <f t="shared" si="36"/>
        <v>22.4</v>
      </c>
      <c r="G254" s="130">
        <f t="shared" si="36"/>
        <v>67.7</v>
      </c>
      <c r="H254" s="130">
        <f t="shared" si="36"/>
        <v>550</v>
      </c>
      <c r="I254" s="129"/>
      <c r="J254" s="130">
        <f t="shared" si="36"/>
        <v>17.100000000000001</v>
      </c>
      <c r="K254" s="130">
        <f t="shared" si="36"/>
        <v>20.399999999999999</v>
      </c>
      <c r="L254" s="130">
        <f t="shared" si="36"/>
        <v>71</v>
      </c>
      <c r="M254" s="130">
        <f t="shared" si="36"/>
        <v>547.4</v>
      </c>
      <c r="N254" s="129"/>
      <c r="O254" s="130">
        <f t="shared" si="36"/>
        <v>22.7</v>
      </c>
      <c r="P254" s="130">
        <f t="shared" si="36"/>
        <v>30.6</v>
      </c>
      <c r="Q254" s="130">
        <f t="shared" si="36"/>
        <v>71.900000000000006</v>
      </c>
      <c r="R254" s="130">
        <f t="shared" si="36"/>
        <v>663.1</v>
      </c>
    </row>
    <row r="255" spans="2:18">
      <c r="B255" s="128"/>
      <c r="C255" s="128"/>
      <c r="D255" s="166"/>
      <c r="E255" s="128"/>
      <c r="F255" s="128"/>
      <c r="G255" s="128"/>
      <c r="H255" s="132">
        <v>0.3</v>
      </c>
      <c r="I255" s="167"/>
      <c r="J255" s="131"/>
      <c r="K255" s="131"/>
      <c r="L255" s="131"/>
      <c r="M255" s="132">
        <v>0.3</v>
      </c>
      <c r="N255" s="167"/>
      <c r="O255" s="131"/>
      <c r="P255" s="131"/>
      <c r="Q255" s="131"/>
      <c r="R255" s="132">
        <v>0.3</v>
      </c>
    </row>
    <row r="256" spans="2:18">
      <c r="B256" s="198" t="s">
        <v>35</v>
      </c>
      <c r="C256" s="199"/>
      <c r="D256" s="116" t="s">
        <v>14</v>
      </c>
      <c r="E256" s="117" t="s">
        <v>15</v>
      </c>
      <c r="F256" s="117" t="s">
        <v>16</v>
      </c>
      <c r="G256" s="118" t="s">
        <v>17</v>
      </c>
      <c r="H256" s="117" t="s">
        <v>18</v>
      </c>
      <c r="I256" s="116" t="s">
        <v>14</v>
      </c>
      <c r="J256" s="117" t="s">
        <v>15</v>
      </c>
      <c r="K256" s="117" t="s">
        <v>16</v>
      </c>
      <c r="L256" s="118" t="s">
        <v>17</v>
      </c>
      <c r="M256" s="117" t="s">
        <v>18</v>
      </c>
      <c r="N256" s="116" t="s">
        <v>14</v>
      </c>
      <c r="O256" s="117" t="s">
        <v>15</v>
      </c>
      <c r="P256" s="117" t="s">
        <v>16</v>
      </c>
      <c r="Q256" s="118" t="s">
        <v>17</v>
      </c>
      <c r="R256" s="117" t="s">
        <v>18</v>
      </c>
    </row>
    <row r="257" spans="2:18">
      <c r="B257" s="203" t="s">
        <v>117</v>
      </c>
      <c r="C257" s="230"/>
      <c r="D257" s="103">
        <v>55</v>
      </c>
      <c r="E257" s="104">
        <v>1.8</v>
      </c>
      <c r="F257" s="105">
        <v>7.6</v>
      </c>
      <c r="G257" s="108">
        <v>19.399999999999999</v>
      </c>
      <c r="H257" s="105">
        <v>152.30000000000001</v>
      </c>
      <c r="I257" s="168">
        <v>65</v>
      </c>
      <c r="J257" s="104">
        <v>2.9</v>
      </c>
      <c r="K257" s="105">
        <v>12.2</v>
      </c>
      <c r="L257" s="104">
        <v>39.6</v>
      </c>
      <c r="M257" s="105">
        <v>276.3</v>
      </c>
      <c r="N257" s="103">
        <v>65</v>
      </c>
      <c r="O257" s="104">
        <v>2.9</v>
      </c>
      <c r="P257" s="105">
        <v>12.2</v>
      </c>
      <c r="Q257" s="104">
        <v>39.6</v>
      </c>
      <c r="R257" s="105">
        <v>276.3</v>
      </c>
    </row>
    <row r="258" spans="2:18">
      <c r="B258" s="203" t="s">
        <v>37</v>
      </c>
      <c r="C258" s="205"/>
      <c r="D258" s="64">
        <v>200</v>
      </c>
      <c r="E258" s="25">
        <v>5.8</v>
      </c>
      <c r="F258" s="24">
        <v>5</v>
      </c>
      <c r="G258" s="26">
        <v>8</v>
      </c>
      <c r="H258" s="24">
        <v>106</v>
      </c>
      <c r="I258" s="100">
        <v>200</v>
      </c>
      <c r="J258" s="24">
        <v>5.8</v>
      </c>
      <c r="K258" s="25">
        <v>5</v>
      </c>
      <c r="L258" s="24">
        <v>8</v>
      </c>
      <c r="M258" s="26">
        <v>106</v>
      </c>
      <c r="N258" s="100">
        <v>200</v>
      </c>
      <c r="O258" s="24">
        <v>5.8</v>
      </c>
      <c r="P258" s="25">
        <v>5</v>
      </c>
      <c r="Q258" s="24">
        <v>8</v>
      </c>
      <c r="R258" s="26">
        <v>106</v>
      </c>
    </row>
    <row r="259" spans="2:18">
      <c r="B259" s="196" t="s">
        <v>38</v>
      </c>
      <c r="C259" s="197"/>
      <c r="D259" s="123">
        <v>100</v>
      </c>
      <c r="E259" s="124">
        <v>0.4</v>
      </c>
      <c r="F259" s="125">
        <v>0.4</v>
      </c>
      <c r="G259" s="127">
        <v>9.8000000000000007</v>
      </c>
      <c r="H259" s="125">
        <v>45</v>
      </c>
      <c r="I259" s="169">
        <v>150</v>
      </c>
      <c r="J259" s="124">
        <v>0.6</v>
      </c>
      <c r="K259" s="125">
        <v>0.6</v>
      </c>
      <c r="L259" s="124">
        <v>14.7</v>
      </c>
      <c r="M259" s="125">
        <v>67.5</v>
      </c>
      <c r="N259" s="169">
        <v>150</v>
      </c>
      <c r="O259" s="124">
        <v>0.6</v>
      </c>
      <c r="P259" s="125">
        <v>0.6</v>
      </c>
      <c r="Q259" s="124">
        <v>14.7</v>
      </c>
      <c r="R259" s="125">
        <v>67.5</v>
      </c>
    </row>
    <row r="260" spans="2:18">
      <c r="B260" s="128"/>
      <c r="C260" s="128"/>
      <c r="D260" s="140"/>
      <c r="E260" s="130">
        <f>SUM(E257:E259)</f>
        <v>8</v>
      </c>
      <c r="F260" s="130">
        <f t="shared" ref="F260:H260" si="37">SUM(F257:F259)</f>
        <v>13</v>
      </c>
      <c r="G260" s="130">
        <f t="shared" si="37"/>
        <v>37.200000000000003</v>
      </c>
      <c r="H260" s="130">
        <f t="shared" si="37"/>
        <v>303.3</v>
      </c>
      <c r="I260" s="129"/>
      <c r="J260" s="130">
        <f t="shared" ref="J260:M260" si="38">SUM(J257:J259)</f>
        <v>9.3000000000000007</v>
      </c>
      <c r="K260" s="130">
        <f t="shared" si="38"/>
        <v>17.8</v>
      </c>
      <c r="L260" s="130">
        <f t="shared" si="38"/>
        <v>62.3</v>
      </c>
      <c r="M260" s="130">
        <f t="shared" si="38"/>
        <v>449.8</v>
      </c>
      <c r="N260" s="129"/>
      <c r="O260" s="130">
        <f t="shared" ref="O260:R260" si="39">SUM(O257:O259)</f>
        <v>9.3000000000000007</v>
      </c>
      <c r="P260" s="130">
        <f t="shared" si="39"/>
        <v>17.8</v>
      </c>
      <c r="Q260" s="130">
        <f t="shared" si="39"/>
        <v>62.3</v>
      </c>
      <c r="R260" s="130">
        <f t="shared" si="39"/>
        <v>449.8</v>
      </c>
    </row>
    <row r="261" spans="2:18">
      <c r="B261" s="128"/>
      <c r="C261" s="128"/>
      <c r="D261" s="145"/>
      <c r="E261" s="128"/>
      <c r="F261" s="128"/>
      <c r="G261" s="128"/>
      <c r="H261" s="131">
        <f>H260/2100</f>
        <v>0.14442857142857099</v>
      </c>
      <c r="I261" s="131"/>
      <c r="J261" s="131"/>
      <c r="K261" s="131"/>
      <c r="L261" s="131"/>
      <c r="M261" s="131">
        <v>0.15</v>
      </c>
      <c r="N261" s="131"/>
      <c r="O261" s="131"/>
      <c r="P261" s="131"/>
      <c r="Q261" s="131"/>
      <c r="R261" s="131">
        <v>0.15</v>
      </c>
    </row>
    <row r="262" spans="2:18">
      <c r="B262" s="208" t="s">
        <v>39</v>
      </c>
      <c r="C262" s="209"/>
      <c r="D262" s="154"/>
      <c r="E262" s="142">
        <f>SUM(E244+E254+E260)</f>
        <v>36</v>
      </c>
      <c r="F262" s="142">
        <f>SUM(F244+F254+F260)</f>
        <v>46.2</v>
      </c>
      <c r="G262" s="142">
        <f>SUM(G244+G254+G260)</f>
        <v>161.19999999999999</v>
      </c>
      <c r="H262" s="142">
        <f>SUM(H244+H254+H260)</f>
        <v>1225.5</v>
      </c>
      <c r="I262" s="142"/>
      <c r="J262" s="142">
        <f>SUM(J244+J254+J260)</f>
        <v>39.4</v>
      </c>
      <c r="K262" s="142">
        <f>SUM(K244+K254+K260)</f>
        <v>51</v>
      </c>
      <c r="L262" s="142">
        <f>SUM(L244+L254+L260)</f>
        <v>202.9</v>
      </c>
      <c r="M262" s="142">
        <f>SUM(M244+M254+M260)</f>
        <v>1461.8</v>
      </c>
      <c r="N262" s="142"/>
      <c r="O262" s="142">
        <f>SUM(O244+O254+O260)</f>
        <v>48.3</v>
      </c>
      <c r="P262" s="142">
        <f>SUM(P244+P254+P260)</f>
        <v>64.8</v>
      </c>
      <c r="Q262" s="142">
        <f>SUM(Q244+Q254+Q260)</f>
        <v>214.4</v>
      </c>
      <c r="R262" s="142">
        <f>SUM(R244+R254+R260)</f>
        <v>1666.4</v>
      </c>
    </row>
    <row r="263" spans="2:18">
      <c r="B263" s="128"/>
      <c r="C263" s="128"/>
      <c r="D263" s="145"/>
      <c r="E263" s="128"/>
      <c r="F263" s="128"/>
      <c r="G263" s="128"/>
      <c r="H263" s="131"/>
      <c r="I263" s="131"/>
      <c r="J263" s="131"/>
      <c r="K263" s="131"/>
      <c r="L263" s="131"/>
      <c r="M263" s="132"/>
      <c r="N263" s="115"/>
      <c r="O263" s="115"/>
      <c r="P263" s="115"/>
      <c r="Q263" s="115"/>
      <c r="R263" s="115"/>
    </row>
    <row r="264" spans="2:18">
      <c r="B264" s="170"/>
      <c r="C264" s="170"/>
      <c r="D264" s="170"/>
      <c r="E264" s="170"/>
      <c r="F264" s="170"/>
      <c r="G264" s="170"/>
      <c r="H264" s="170"/>
      <c r="I264" s="170"/>
      <c r="J264" s="170"/>
      <c r="K264" s="170"/>
      <c r="L264" s="170"/>
      <c r="M264" s="170"/>
      <c r="N264" s="115"/>
      <c r="O264" s="115"/>
      <c r="P264" s="115"/>
      <c r="Q264" s="115"/>
      <c r="R264" s="115"/>
    </row>
    <row r="265" spans="2:18">
      <c r="B265" s="186" t="s">
        <v>78</v>
      </c>
      <c r="C265" s="186"/>
      <c r="D265" s="186"/>
      <c r="E265" s="186"/>
      <c r="F265" s="186"/>
      <c r="G265" s="186"/>
      <c r="H265" s="186"/>
      <c r="I265" s="186"/>
      <c r="J265" s="186"/>
      <c r="K265" s="186"/>
      <c r="L265" s="186"/>
      <c r="M265" s="186"/>
      <c r="N265" s="115"/>
      <c r="O265" s="115"/>
      <c r="P265" s="115"/>
      <c r="Q265" s="115"/>
      <c r="R265" s="115"/>
    </row>
    <row r="266" spans="2:18">
      <c r="B266" s="219" t="s">
        <v>10</v>
      </c>
      <c r="C266" s="220"/>
      <c r="D266" s="187" t="s">
        <v>11</v>
      </c>
      <c r="E266" s="188"/>
      <c r="F266" s="188"/>
      <c r="G266" s="188"/>
      <c r="H266" s="189"/>
      <c r="I266" s="187" t="s">
        <v>12</v>
      </c>
      <c r="J266" s="188"/>
      <c r="K266" s="188"/>
      <c r="L266" s="188"/>
      <c r="M266" s="189"/>
      <c r="N266" s="187" t="s">
        <v>13</v>
      </c>
      <c r="O266" s="188"/>
      <c r="P266" s="188"/>
      <c r="Q266" s="188"/>
      <c r="R266" s="189"/>
    </row>
    <row r="267" spans="2:18">
      <c r="B267" s="234"/>
      <c r="C267" s="235"/>
      <c r="D267" s="116" t="s">
        <v>14</v>
      </c>
      <c r="E267" s="117" t="s">
        <v>15</v>
      </c>
      <c r="F267" s="117" t="s">
        <v>16</v>
      </c>
      <c r="G267" s="118" t="s">
        <v>17</v>
      </c>
      <c r="H267" s="117" t="s">
        <v>18</v>
      </c>
      <c r="I267" s="116" t="s">
        <v>14</v>
      </c>
      <c r="J267" s="117" t="s">
        <v>15</v>
      </c>
      <c r="K267" s="117" t="s">
        <v>16</v>
      </c>
      <c r="L267" s="118" t="s">
        <v>17</v>
      </c>
      <c r="M267" s="117" t="s">
        <v>18</v>
      </c>
      <c r="N267" s="116" t="s">
        <v>14</v>
      </c>
      <c r="O267" s="117" t="s">
        <v>15</v>
      </c>
      <c r="P267" s="117" t="s">
        <v>16</v>
      </c>
      <c r="Q267" s="118" t="s">
        <v>17</v>
      </c>
      <c r="R267" s="117" t="s">
        <v>18</v>
      </c>
    </row>
    <row r="268" spans="2:18">
      <c r="B268" s="200" t="s">
        <v>118</v>
      </c>
      <c r="C268" s="201"/>
      <c r="D268" s="103">
        <v>25</v>
      </c>
      <c r="E268" s="104">
        <v>0.6</v>
      </c>
      <c r="F268" s="105">
        <v>0.1</v>
      </c>
      <c r="G268" s="104">
        <v>2.8</v>
      </c>
      <c r="H268" s="105">
        <v>14.5</v>
      </c>
      <c r="I268" s="107">
        <v>50</v>
      </c>
      <c r="J268" s="105">
        <v>1.1000000000000001</v>
      </c>
      <c r="K268" s="104">
        <v>0.2</v>
      </c>
      <c r="L268" s="105">
        <v>5.6</v>
      </c>
      <c r="M268" s="105">
        <v>29</v>
      </c>
      <c r="N268" s="107">
        <v>50</v>
      </c>
      <c r="O268" s="105">
        <v>1.1000000000000001</v>
      </c>
      <c r="P268" s="104">
        <v>0.2</v>
      </c>
      <c r="Q268" s="105">
        <v>5.6</v>
      </c>
      <c r="R268" s="105">
        <v>29</v>
      </c>
    </row>
    <row r="269" spans="2:18">
      <c r="B269" s="203" t="s">
        <v>119</v>
      </c>
      <c r="C269" s="205"/>
      <c r="D269" s="64">
        <v>50</v>
      </c>
      <c r="E269" s="25">
        <v>7.7</v>
      </c>
      <c r="F269" s="24">
        <v>3.2</v>
      </c>
      <c r="G269" s="25">
        <v>2.5</v>
      </c>
      <c r="H269" s="24">
        <v>70.5</v>
      </c>
      <c r="I269" s="64">
        <v>50</v>
      </c>
      <c r="J269" s="25">
        <v>7.7</v>
      </c>
      <c r="K269" s="24">
        <v>3.2</v>
      </c>
      <c r="L269" s="25">
        <v>2.5</v>
      </c>
      <c r="M269" s="24">
        <v>70.5</v>
      </c>
      <c r="N269" s="100">
        <v>75</v>
      </c>
      <c r="O269" s="24">
        <v>11.5</v>
      </c>
      <c r="P269" s="25">
        <v>4.8</v>
      </c>
      <c r="Q269" s="24">
        <v>3.7</v>
      </c>
      <c r="R269" s="26">
        <v>105.8</v>
      </c>
    </row>
    <row r="270" spans="2:18">
      <c r="B270" s="192" t="s">
        <v>80</v>
      </c>
      <c r="C270" s="193"/>
      <c r="D270" s="64">
        <v>100</v>
      </c>
      <c r="E270" s="25">
        <v>1.9</v>
      </c>
      <c r="F270" s="24">
        <v>2.9</v>
      </c>
      <c r="G270" s="25">
        <v>14.9</v>
      </c>
      <c r="H270" s="24">
        <v>93</v>
      </c>
      <c r="I270" s="100">
        <v>150</v>
      </c>
      <c r="J270" s="24">
        <v>2.9</v>
      </c>
      <c r="K270" s="25">
        <v>4.3</v>
      </c>
      <c r="L270" s="24">
        <v>22.3</v>
      </c>
      <c r="M270" s="26">
        <v>139.5</v>
      </c>
      <c r="N270" s="100">
        <v>150</v>
      </c>
      <c r="O270" s="24">
        <v>2.9</v>
      </c>
      <c r="P270" s="25">
        <v>4.3</v>
      </c>
      <c r="Q270" s="24">
        <v>22.3</v>
      </c>
      <c r="R270" s="26">
        <v>139.5</v>
      </c>
    </row>
    <row r="271" spans="2:18">
      <c r="B271" s="192" t="s">
        <v>44</v>
      </c>
      <c r="C271" s="211"/>
      <c r="D271" s="64">
        <v>200</v>
      </c>
      <c r="E271" s="25">
        <v>4</v>
      </c>
      <c r="F271" s="24">
        <v>3</v>
      </c>
      <c r="G271" s="25">
        <v>20.8</v>
      </c>
      <c r="H271" s="24">
        <v>128.6</v>
      </c>
      <c r="I271" s="100">
        <v>200</v>
      </c>
      <c r="J271" s="24">
        <v>4</v>
      </c>
      <c r="K271" s="25">
        <v>3</v>
      </c>
      <c r="L271" s="24">
        <v>20.8</v>
      </c>
      <c r="M271" s="26">
        <v>128.6</v>
      </c>
      <c r="N271" s="100">
        <v>200</v>
      </c>
      <c r="O271" s="24">
        <v>4</v>
      </c>
      <c r="P271" s="25">
        <v>3</v>
      </c>
      <c r="Q271" s="24">
        <v>20.8</v>
      </c>
      <c r="R271" s="26">
        <v>128.6</v>
      </c>
    </row>
    <row r="272" spans="2:18">
      <c r="B272" s="196" t="s">
        <v>24</v>
      </c>
      <c r="C272" s="197"/>
      <c r="D272" s="123">
        <v>30</v>
      </c>
      <c r="E272" s="153">
        <v>2.2999999999999998</v>
      </c>
      <c r="F272" s="152">
        <v>0.9</v>
      </c>
      <c r="G272" s="153">
        <v>15.2</v>
      </c>
      <c r="H272" s="152">
        <v>79.2</v>
      </c>
      <c r="I272" s="126">
        <v>40</v>
      </c>
      <c r="J272" s="152">
        <v>3.1</v>
      </c>
      <c r="K272" s="153">
        <v>1.2</v>
      </c>
      <c r="L272" s="152">
        <v>20.2</v>
      </c>
      <c r="M272" s="152">
        <v>105.6</v>
      </c>
      <c r="N272" s="126">
        <v>50</v>
      </c>
      <c r="O272" s="125">
        <v>3.9</v>
      </c>
      <c r="P272" s="124">
        <v>1.5</v>
      </c>
      <c r="Q272" s="125">
        <v>25.3</v>
      </c>
      <c r="R272" s="125">
        <v>132</v>
      </c>
    </row>
    <row r="273" spans="2:18">
      <c r="B273" s="128"/>
      <c r="C273" s="128"/>
      <c r="D273" s="140"/>
      <c r="E273" s="144">
        <f t="shared" ref="E273:M273" si="40">SUM(E268:E272)</f>
        <v>16.5</v>
      </c>
      <c r="F273" s="144">
        <f t="shared" si="40"/>
        <v>10.1</v>
      </c>
      <c r="G273" s="144">
        <f t="shared" si="40"/>
        <v>56.2</v>
      </c>
      <c r="H273" s="144">
        <f t="shared" si="40"/>
        <v>385.8</v>
      </c>
      <c r="I273" s="129"/>
      <c r="J273" s="144">
        <f t="shared" si="40"/>
        <v>18.8</v>
      </c>
      <c r="K273" s="144">
        <f t="shared" si="40"/>
        <v>11.9</v>
      </c>
      <c r="L273" s="144">
        <f t="shared" si="40"/>
        <v>71.400000000000006</v>
      </c>
      <c r="M273" s="144">
        <f t="shared" si="40"/>
        <v>473.2</v>
      </c>
      <c r="N273" s="129"/>
      <c r="O273" s="144">
        <f t="shared" ref="O273:R273" si="41">SUM(O268:O272)</f>
        <v>23.4</v>
      </c>
      <c r="P273" s="144">
        <f t="shared" si="41"/>
        <v>13.8</v>
      </c>
      <c r="Q273" s="144">
        <f t="shared" si="41"/>
        <v>77.7</v>
      </c>
      <c r="R273" s="144">
        <f t="shared" si="41"/>
        <v>534.9</v>
      </c>
    </row>
    <row r="274" spans="2:18">
      <c r="B274" s="128"/>
      <c r="C274" s="128"/>
      <c r="D274" s="128"/>
      <c r="E274" s="128"/>
      <c r="F274" s="128"/>
      <c r="G274" s="128"/>
      <c r="H274" s="131">
        <v>0.2</v>
      </c>
      <c r="I274" s="131"/>
      <c r="J274" s="131"/>
      <c r="K274" s="131"/>
      <c r="L274" s="131"/>
      <c r="M274" s="131">
        <f>M273/2300</f>
        <v>0.20573913043478301</v>
      </c>
      <c r="N274" s="131"/>
      <c r="O274" s="131"/>
      <c r="P274" s="131"/>
      <c r="Q274" s="131"/>
      <c r="R274" s="131">
        <v>0.2</v>
      </c>
    </row>
    <row r="275" spans="2:18">
      <c r="B275" s="198" t="s">
        <v>25</v>
      </c>
      <c r="C275" s="199"/>
      <c r="D275" s="116" t="s">
        <v>14</v>
      </c>
      <c r="E275" s="117" t="s">
        <v>15</v>
      </c>
      <c r="F275" s="117" t="s">
        <v>16</v>
      </c>
      <c r="G275" s="118" t="s">
        <v>17</v>
      </c>
      <c r="H275" s="117" t="s">
        <v>18</v>
      </c>
      <c r="I275" s="116" t="s">
        <v>14</v>
      </c>
      <c r="J275" s="117" t="s">
        <v>15</v>
      </c>
      <c r="K275" s="117" t="s">
        <v>16</v>
      </c>
      <c r="L275" s="118" t="s">
        <v>17</v>
      </c>
      <c r="M275" s="117" t="s">
        <v>18</v>
      </c>
      <c r="N275" s="116" t="s">
        <v>14</v>
      </c>
      <c r="O275" s="117" t="s">
        <v>15</v>
      </c>
      <c r="P275" s="117" t="s">
        <v>16</v>
      </c>
      <c r="Q275" s="118" t="s">
        <v>17</v>
      </c>
      <c r="R275" s="117" t="s">
        <v>18</v>
      </c>
    </row>
    <row r="276" spans="2:18">
      <c r="B276" s="190" t="s">
        <v>58</v>
      </c>
      <c r="C276" s="191"/>
      <c r="D276" s="103">
        <v>25</v>
      </c>
      <c r="E276" s="105">
        <v>0.2</v>
      </c>
      <c r="F276" s="104">
        <v>0</v>
      </c>
      <c r="G276" s="105">
        <v>0.7</v>
      </c>
      <c r="H276" s="104">
        <v>3.8</v>
      </c>
      <c r="I276" s="103">
        <v>50</v>
      </c>
      <c r="J276" s="150">
        <v>0.4</v>
      </c>
      <c r="K276" s="105">
        <v>0</v>
      </c>
      <c r="L276" s="104">
        <v>1.4</v>
      </c>
      <c r="M276" s="105">
        <v>7.6</v>
      </c>
      <c r="N276" s="107">
        <v>50</v>
      </c>
      <c r="O276" s="105">
        <v>0.4</v>
      </c>
      <c r="P276" s="104">
        <v>0</v>
      </c>
      <c r="Q276" s="105">
        <v>1.4</v>
      </c>
      <c r="R276" s="105">
        <v>7.6</v>
      </c>
    </row>
    <row r="277" spans="2:18">
      <c r="B277" s="192" t="s">
        <v>27</v>
      </c>
      <c r="C277" s="202"/>
      <c r="D277" s="64" t="s">
        <v>28</v>
      </c>
      <c r="E277" s="25">
        <v>2.1</v>
      </c>
      <c r="F277" s="24">
        <v>6.8</v>
      </c>
      <c r="G277" s="25">
        <v>7.5</v>
      </c>
      <c r="H277" s="65">
        <v>100.6</v>
      </c>
      <c r="I277" s="64">
        <v>0</v>
      </c>
      <c r="J277" s="65"/>
      <c r="K277" s="24"/>
      <c r="L277" s="25"/>
      <c r="M277" s="24"/>
      <c r="N277" s="100">
        <v>0</v>
      </c>
      <c r="O277" s="24"/>
      <c r="P277" s="25"/>
      <c r="Q277" s="24"/>
      <c r="R277" s="24"/>
    </row>
    <row r="278" spans="2:18">
      <c r="B278" s="192" t="s">
        <v>120</v>
      </c>
      <c r="C278" s="202"/>
      <c r="D278" s="64">
        <v>50</v>
      </c>
      <c r="E278" s="25">
        <v>19.8</v>
      </c>
      <c r="F278" s="24">
        <v>4</v>
      </c>
      <c r="G278" s="25">
        <v>1.7</v>
      </c>
      <c r="H278" s="65">
        <v>82.3</v>
      </c>
      <c r="I278" s="64">
        <v>50</v>
      </c>
      <c r="J278" s="25">
        <v>19.8</v>
      </c>
      <c r="K278" s="24">
        <v>4</v>
      </c>
      <c r="L278" s="25">
        <v>1.7</v>
      </c>
      <c r="M278" s="65">
        <v>82.3</v>
      </c>
      <c r="N278" s="64">
        <v>75</v>
      </c>
      <c r="O278" s="65">
        <v>14.6</v>
      </c>
      <c r="P278" s="24">
        <v>5.9</v>
      </c>
      <c r="Q278" s="25">
        <v>2.6</v>
      </c>
      <c r="R278" s="24">
        <v>123.4</v>
      </c>
    </row>
    <row r="279" spans="2:18">
      <c r="B279" s="194" t="s">
        <v>21</v>
      </c>
      <c r="C279" s="195"/>
      <c r="D279" s="64">
        <v>100</v>
      </c>
      <c r="E279" s="25">
        <v>3.4</v>
      </c>
      <c r="F279" s="24">
        <v>2.9</v>
      </c>
      <c r="G279" s="25">
        <v>20.2</v>
      </c>
      <c r="H279" s="65">
        <v>120</v>
      </c>
      <c r="I279" s="64">
        <v>150</v>
      </c>
      <c r="J279" s="65">
        <v>5.0999999999999996</v>
      </c>
      <c r="K279" s="24">
        <v>4.3</v>
      </c>
      <c r="L279" s="25">
        <v>30.3</v>
      </c>
      <c r="M279" s="24">
        <v>180</v>
      </c>
      <c r="N279" s="100">
        <v>150</v>
      </c>
      <c r="O279" s="24">
        <v>5.0999999999999996</v>
      </c>
      <c r="P279" s="25">
        <v>4.3</v>
      </c>
      <c r="Q279" s="24">
        <v>30.3</v>
      </c>
      <c r="R279" s="24">
        <v>180</v>
      </c>
    </row>
    <row r="280" spans="2:18">
      <c r="B280" s="203" t="s">
        <v>121</v>
      </c>
      <c r="C280" s="212"/>
      <c r="D280" s="64">
        <v>200</v>
      </c>
      <c r="E280" s="25">
        <v>0.2</v>
      </c>
      <c r="F280" s="24">
        <v>0.2</v>
      </c>
      <c r="G280" s="25">
        <v>17</v>
      </c>
      <c r="H280" s="65">
        <v>70</v>
      </c>
      <c r="I280" s="64">
        <v>200</v>
      </c>
      <c r="J280" s="65">
        <v>0.2</v>
      </c>
      <c r="K280" s="24">
        <v>0.2</v>
      </c>
      <c r="L280" s="25">
        <v>17</v>
      </c>
      <c r="M280" s="24">
        <v>70</v>
      </c>
      <c r="N280" s="100">
        <v>200</v>
      </c>
      <c r="O280" s="24">
        <v>0.2</v>
      </c>
      <c r="P280" s="25">
        <v>0.2</v>
      </c>
      <c r="Q280" s="24">
        <v>17</v>
      </c>
      <c r="R280" s="24">
        <v>70</v>
      </c>
    </row>
    <row r="281" spans="2:18">
      <c r="B281" s="206" t="s">
        <v>122</v>
      </c>
      <c r="C281" s="215"/>
      <c r="D281" s="123">
        <v>30</v>
      </c>
      <c r="E281" s="124">
        <v>1.5</v>
      </c>
      <c r="F281" s="125">
        <v>0.3</v>
      </c>
      <c r="G281" s="124">
        <v>13.8</v>
      </c>
      <c r="H281" s="134">
        <v>66</v>
      </c>
      <c r="I281" s="123">
        <v>40</v>
      </c>
      <c r="J281" s="134">
        <v>2</v>
      </c>
      <c r="K281" s="125">
        <v>0.4</v>
      </c>
      <c r="L281" s="124">
        <v>18.399999999999999</v>
      </c>
      <c r="M281" s="125">
        <v>88</v>
      </c>
      <c r="N281" s="126">
        <v>50</v>
      </c>
      <c r="O281" s="125">
        <v>2.5</v>
      </c>
      <c r="P281" s="124">
        <v>0.5</v>
      </c>
      <c r="Q281" s="125">
        <v>23</v>
      </c>
      <c r="R281" s="125">
        <v>110</v>
      </c>
    </row>
    <row r="282" spans="2:18">
      <c r="B282" s="128"/>
      <c r="C282" s="128"/>
      <c r="D282" s="140"/>
      <c r="E282" s="144">
        <f>SUM(E276:E281)</f>
        <v>27.2</v>
      </c>
      <c r="F282" s="144">
        <f>SUM(F276:F281)</f>
        <v>14.2</v>
      </c>
      <c r="G282" s="144">
        <f>SUM(G276:G281)</f>
        <v>60.9</v>
      </c>
      <c r="H282" s="144">
        <f>SUM(H276:H281)</f>
        <v>442.7</v>
      </c>
      <c r="I282" s="129"/>
      <c r="J282" s="144">
        <f>SUM(J276:J281)</f>
        <v>27.5</v>
      </c>
      <c r="K282" s="144">
        <f>SUM(K276:K281)</f>
        <v>8.9</v>
      </c>
      <c r="L282" s="144">
        <f>SUM(L276:L281)</f>
        <v>68.8</v>
      </c>
      <c r="M282" s="144">
        <f>SUM(M276:M281)</f>
        <v>427.9</v>
      </c>
      <c r="N282" s="129"/>
      <c r="O282" s="144">
        <f>SUM(O276:O281)</f>
        <v>22.8</v>
      </c>
      <c r="P282" s="144">
        <f>SUM(P276:P281)</f>
        <v>10.9</v>
      </c>
      <c r="Q282" s="144">
        <f>SUM(Q276:Q281)</f>
        <v>74.3</v>
      </c>
      <c r="R282" s="144">
        <f>SUM(R276:R281)</f>
        <v>491</v>
      </c>
    </row>
    <row r="283" spans="2:18">
      <c r="B283" s="128"/>
      <c r="C283" s="128"/>
      <c r="D283" s="128"/>
      <c r="E283" s="128"/>
      <c r="F283" s="128"/>
      <c r="G283" s="128"/>
      <c r="H283" s="131">
        <v>0.3</v>
      </c>
      <c r="I283" s="131"/>
      <c r="J283" s="131"/>
      <c r="K283" s="131"/>
      <c r="L283" s="131"/>
      <c r="M283" s="131">
        <v>0.3</v>
      </c>
      <c r="N283" s="131"/>
      <c r="O283" s="131"/>
      <c r="P283" s="131"/>
      <c r="Q283" s="131"/>
      <c r="R283" s="131">
        <v>0.3</v>
      </c>
    </row>
    <row r="284" spans="2:18">
      <c r="B284" s="198" t="s">
        <v>35</v>
      </c>
      <c r="C284" s="199"/>
      <c r="D284" s="116" t="s">
        <v>14</v>
      </c>
      <c r="E284" s="117" t="s">
        <v>15</v>
      </c>
      <c r="F284" s="117" t="s">
        <v>16</v>
      </c>
      <c r="G284" s="118" t="s">
        <v>17</v>
      </c>
      <c r="H284" s="117" t="s">
        <v>18</v>
      </c>
      <c r="I284" s="116" t="s">
        <v>14</v>
      </c>
      <c r="J284" s="117" t="s">
        <v>15</v>
      </c>
      <c r="K284" s="117" t="s">
        <v>16</v>
      </c>
      <c r="L284" s="118" t="s">
        <v>17</v>
      </c>
      <c r="M284" s="117" t="s">
        <v>18</v>
      </c>
      <c r="N284" s="116" t="s">
        <v>14</v>
      </c>
      <c r="O284" s="117" t="s">
        <v>15</v>
      </c>
      <c r="P284" s="117" t="s">
        <v>16</v>
      </c>
      <c r="Q284" s="118" t="s">
        <v>17</v>
      </c>
      <c r="R284" s="117" t="s">
        <v>18</v>
      </c>
    </row>
    <row r="285" spans="2:18">
      <c r="B285" s="200" t="s">
        <v>123</v>
      </c>
      <c r="C285" s="201"/>
      <c r="D285" s="103">
        <v>60</v>
      </c>
      <c r="E285" s="104">
        <v>5.5</v>
      </c>
      <c r="F285" s="105">
        <v>7.2</v>
      </c>
      <c r="G285" s="104">
        <v>16.2</v>
      </c>
      <c r="H285" s="105">
        <v>152.4</v>
      </c>
      <c r="I285" s="107">
        <v>75</v>
      </c>
      <c r="J285" s="105">
        <v>6.9</v>
      </c>
      <c r="K285" s="104">
        <v>9</v>
      </c>
      <c r="L285" s="105">
        <v>20.3</v>
      </c>
      <c r="M285" s="108">
        <v>190.5</v>
      </c>
      <c r="N285" s="107">
        <v>75</v>
      </c>
      <c r="O285" s="105">
        <v>6.9</v>
      </c>
      <c r="P285" s="104">
        <v>9</v>
      </c>
      <c r="Q285" s="105">
        <v>20.3</v>
      </c>
      <c r="R285" s="108">
        <v>190.5</v>
      </c>
    </row>
    <row r="286" spans="2:18">
      <c r="B286" s="192" t="s">
        <v>22</v>
      </c>
      <c r="C286" s="202"/>
      <c r="D286" s="64" t="s">
        <v>23</v>
      </c>
      <c r="E286" s="120">
        <v>0.2</v>
      </c>
      <c r="F286" s="121">
        <v>0</v>
      </c>
      <c r="G286" s="120">
        <v>15.2</v>
      </c>
      <c r="H286" s="121">
        <v>59</v>
      </c>
      <c r="I286" s="64" t="s">
        <v>23</v>
      </c>
      <c r="J286" s="120">
        <v>0.2</v>
      </c>
      <c r="K286" s="121">
        <v>0</v>
      </c>
      <c r="L286" s="120">
        <v>15.2</v>
      </c>
      <c r="M286" s="121">
        <v>59</v>
      </c>
      <c r="N286" s="64" t="s">
        <v>23</v>
      </c>
      <c r="O286" s="120">
        <v>0.2</v>
      </c>
      <c r="P286" s="121">
        <v>0</v>
      </c>
      <c r="Q286" s="120">
        <v>15.2</v>
      </c>
      <c r="R286" s="121">
        <v>59</v>
      </c>
    </row>
    <row r="287" spans="2:18">
      <c r="B287" s="196" t="s">
        <v>66</v>
      </c>
      <c r="C287" s="218"/>
      <c r="D287" s="123">
        <v>100</v>
      </c>
      <c r="E287" s="124">
        <v>0.4</v>
      </c>
      <c r="F287" s="125">
        <v>0.4</v>
      </c>
      <c r="G287" s="124">
        <v>9.5</v>
      </c>
      <c r="H287" s="125">
        <v>42</v>
      </c>
      <c r="I287" s="123">
        <v>150</v>
      </c>
      <c r="J287" s="124">
        <v>0.6</v>
      </c>
      <c r="K287" s="125">
        <v>0.5</v>
      </c>
      <c r="L287" s="124">
        <v>14.2</v>
      </c>
      <c r="M287" s="125">
        <v>63</v>
      </c>
      <c r="N287" s="123">
        <v>150</v>
      </c>
      <c r="O287" s="124">
        <v>0.6</v>
      </c>
      <c r="P287" s="125">
        <v>0.5</v>
      </c>
      <c r="Q287" s="124">
        <v>14.2</v>
      </c>
      <c r="R287" s="125">
        <v>63</v>
      </c>
    </row>
    <row r="288" spans="2:18">
      <c r="B288" s="171"/>
      <c r="C288" s="171"/>
      <c r="D288" s="172"/>
      <c r="E288" s="173">
        <f t="shared" ref="E288:R288" si="42">SUM(E285:E287)</f>
        <v>6.1</v>
      </c>
      <c r="F288" s="173">
        <f t="shared" si="42"/>
        <v>7.6</v>
      </c>
      <c r="G288" s="173">
        <f t="shared" si="42"/>
        <v>40.9</v>
      </c>
      <c r="H288" s="173">
        <f t="shared" si="42"/>
        <v>253.4</v>
      </c>
      <c r="I288" s="174"/>
      <c r="J288" s="173">
        <f t="shared" si="42"/>
        <v>7.7</v>
      </c>
      <c r="K288" s="173">
        <f t="shared" si="42"/>
        <v>9.5</v>
      </c>
      <c r="L288" s="173">
        <f t="shared" si="42"/>
        <v>49.7</v>
      </c>
      <c r="M288" s="173">
        <f t="shared" si="42"/>
        <v>312.5</v>
      </c>
      <c r="N288" s="174"/>
      <c r="O288" s="173">
        <f t="shared" si="42"/>
        <v>7.7</v>
      </c>
      <c r="P288" s="173">
        <f t="shared" si="42"/>
        <v>9.5</v>
      </c>
      <c r="Q288" s="173">
        <f t="shared" si="42"/>
        <v>49.7</v>
      </c>
      <c r="R288" s="173">
        <f t="shared" si="42"/>
        <v>312.5</v>
      </c>
    </row>
    <row r="289" spans="2:18">
      <c r="B289" s="171"/>
      <c r="C289" s="171"/>
      <c r="D289" s="171"/>
      <c r="E289" s="171"/>
      <c r="F289" s="171"/>
      <c r="G289" s="171"/>
      <c r="H289" s="158">
        <f>H288/2100</f>
        <v>0.12066666666666701</v>
      </c>
      <c r="I289" s="158"/>
      <c r="J289" s="158"/>
      <c r="K289" s="158"/>
      <c r="L289" s="158"/>
      <c r="M289" s="158">
        <f>M288/2300</f>
        <v>0.13586956521739099</v>
      </c>
      <c r="N289" s="158"/>
      <c r="O289" s="158"/>
      <c r="P289" s="158"/>
      <c r="Q289" s="158"/>
      <c r="R289" s="158">
        <f>R288/2700</f>
        <v>0.115740740740741</v>
      </c>
    </row>
    <row r="290" spans="2:18">
      <c r="B290" s="232" t="s">
        <v>39</v>
      </c>
      <c r="C290" s="233"/>
      <c r="D290" s="175"/>
      <c r="E290" s="176">
        <f>SUM(E273+E282+E288)</f>
        <v>49.8</v>
      </c>
      <c r="F290" s="176">
        <f>SUM(F273+F282+F288)</f>
        <v>31.9</v>
      </c>
      <c r="G290" s="176">
        <f>SUM(G273+G282+G288)</f>
        <v>158</v>
      </c>
      <c r="H290" s="176">
        <f>SUM(H273+H282+H288)</f>
        <v>1081.9000000000001</v>
      </c>
      <c r="I290" s="176"/>
      <c r="J290" s="176">
        <f>SUM(J273+J282+J288)</f>
        <v>54</v>
      </c>
      <c r="K290" s="176">
        <f>SUM(K273+K282+K288)</f>
        <v>30.3</v>
      </c>
      <c r="L290" s="176">
        <f>SUM(L273+L282+L288)</f>
        <v>189.9</v>
      </c>
      <c r="M290" s="176">
        <f>SUM(M273+M282+M288)</f>
        <v>1213.5999999999999</v>
      </c>
      <c r="N290" s="176"/>
      <c r="O290" s="176">
        <f>SUM(O273+O282+O288)</f>
        <v>53.9</v>
      </c>
      <c r="P290" s="176">
        <f>SUM(P273+P282+P288)</f>
        <v>34.200000000000003</v>
      </c>
      <c r="Q290" s="176">
        <f>SUM(Q273+Q282+Q288)</f>
        <v>201.7</v>
      </c>
      <c r="R290" s="176">
        <f>SUM(R273+R282+R288)</f>
        <v>1338.4</v>
      </c>
    </row>
    <row r="291" spans="2:18">
      <c r="B291" s="224" t="s">
        <v>86</v>
      </c>
      <c r="C291" s="224"/>
      <c r="D291" s="128"/>
      <c r="E291" s="130">
        <f>SUM(E178+E205+E233+E262+E290)/5</f>
        <v>44.74</v>
      </c>
      <c r="F291" s="130">
        <f>SUM(F178+F205+F233+F262+F290)/5</f>
        <v>43.36</v>
      </c>
      <c r="G291" s="130">
        <f>SUM(G178+G205+G233+G262+G290)/5</f>
        <v>168.54</v>
      </c>
      <c r="H291" s="130">
        <f>SUM(H178+H205+H233+H262+H290)/5</f>
        <v>1223.2</v>
      </c>
      <c r="I291" s="130"/>
      <c r="J291" s="130">
        <f>SUM(J178+J205+J233+J262+J290)/5</f>
        <v>45.7</v>
      </c>
      <c r="K291" s="130">
        <f>SUM(K178+K205+K233+K262+K290)/5</f>
        <v>46.1</v>
      </c>
      <c r="L291" s="130">
        <f>SUM(L178+L205+L233+L262+L290)/5</f>
        <v>194.52</v>
      </c>
      <c r="M291" s="130">
        <f>SUM(M178+M205+M233+M262+M290)/5</f>
        <v>1369.42</v>
      </c>
      <c r="N291" s="130"/>
      <c r="O291" s="130">
        <f>SUM(O178+O205+O233+O262+O290)/5</f>
        <v>52.04</v>
      </c>
      <c r="P291" s="130">
        <f>SUM(P178+P205+P233+P262+P290)/5</f>
        <v>54.28</v>
      </c>
      <c r="Q291" s="130">
        <f>SUM(Q178+Q205+Q233+Q262+Q290)/5</f>
        <v>210.7</v>
      </c>
      <c r="R291" s="130">
        <f>SUM(R178+R205+R233+R262+R290)/5</f>
        <v>1534.16</v>
      </c>
    </row>
    <row r="292" spans="2:18">
      <c r="B292" s="139"/>
      <c r="C292" s="139"/>
      <c r="D292" s="149"/>
      <c r="E292" s="149">
        <v>1</v>
      </c>
      <c r="F292" s="149">
        <f>F291/E291</f>
        <v>0.96915511846222602</v>
      </c>
      <c r="G292" s="149">
        <f>G291/E291</f>
        <v>3.76709879302638</v>
      </c>
      <c r="H292" s="149"/>
      <c r="I292" s="149"/>
      <c r="J292" s="149">
        <v>1</v>
      </c>
      <c r="K292" s="149">
        <f>K291/J291</f>
        <v>1.0087527352297601</v>
      </c>
      <c r="L292" s="149">
        <f>L291/J291</f>
        <v>4.2564551422319497</v>
      </c>
      <c r="M292" s="149"/>
      <c r="N292" s="149"/>
      <c r="O292" s="149">
        <v>1</v>
      </c>
      <c r="P292" s="149">
        <f>P291/O291</f>
        <v>1.0430438124519601</v>
      </c>
      <c r="Q292" s="149">
        <f>Q291/O291</f>
        <v>4.0488086087624904</v>
      </c>
      <c r="R292" s="149"/>
    </row>
    <row r="293" spans="2:18">
      <c r="B293" s="223" t="s">
        <v>124</v>
      </c>
      <c r="C293" s="223"/>
      <c r="D293" s="159"/>
      <c r="E293" s="144">
        <f>SUM(E149+E291)/2</f>
        <v>42.825000000000003</v>
      </c>
      <c r="F293" s="144">
        <f>SUM(F149+F291)/2</f>
        <v>50.43</v>
      </c>
      <c r="G293" s="144">
        <f>SUM(G149+G291)/2</f>
        <v>174.24</v>
      </c>
      <c r="H293" s="144">
        <f>SUM(H149+H291)/2</f>
        <v>1320.46</v>
      </c>
      <c r="I293" s="144"/>
      <c r="J293" s="144">
        <f>SUM(J149+J291)/2</f>
        <v>45.13</v>
      </c>
      <c r="K293" s="144">
        <f>SUM(K149+K291)/2</f>
        <v>54.79</v>
      </c>
      <c r="L293" s="144">
        <f>SUM(L149+L291)/2</f>
        <v>196.04</v>
      </c>
      <c r="M293" s="144">
        <f>SUM(M149+M291)/2</f>
        <v>1454.31</v>
      </c>
      <c r="N293" s="144"/>
      <c r="O293" s="144">
        <f>SUM(O149+O291)/2</f>
        <v>51.68</v>
      </c>
      <c r="P293" s="144">
        <f>SUM(P149+P291)/2</f>
        <v>62.93</v>
      </c>
      <c r="Q293" s="144">
        <f>SUM(Q149+Q291)/2</f>
        <v>213.04</v>
      </c>
      <c r="R293" s="144">
        <f>SUM(R149+R291)/2</f>
        <v>1622.06</v>
      </c>
    </row>
    <row r="294" spans="2:18">
      <c r="B294" s="156"/>
      <c r="C294" s="156"/>
      <c r="D294" s="177"/>
      <c r="E294" s="177">
        <v>1</v>
      </c>
      <c r="F294" s="177">
        <f>F293/E293</f>
        <v>1.17758318739054</v>
      </c>
      <c r="G294" s="177">
        <f>G293/E293</f>
        <v>4.0686514886164602</v>
      </c>
      <c r="H294" s="177"/>
      <c r="I294" s="177"/>
      <c r="J294" s="177">
        <v>1</v>
      </c>
      <c r="K294" s="177">
        <f>K293/J293</f>
        <v>1.2140483048969599</v>
      </c>
      <c r="L294" s="177">
        <f>L293/J293</f>
        <v>4.3438954132506096</v>
      </c>
      <c r="M294" s="177"/>
      <c r="N294" s="177"/>
      <c r="O294" s="177">
        <v>1</v>
      </c>
      <c r="P294" s="177">
        <f>P293/O293</f>
        <v>1.21768575851393</v>
      </c>
      <c r="Q294" s="177">
        <f>Q293/O293</f>
        <v>4.1222910216718303</v>
      </c>
      <c r="R294" s="177"/>
    </row>
  </sheetData>
  <mergeCells count="231">
    <mergeCell ref="B281:C281"/>
    <mergeCell ref="B284:C284"/>
    <mergeCell ref="B285:C285"/>
    <mergeCell ref="B286:C286"/>
    <mergeCell ref="B287:C287"/>
    <mergeCell ref="B290:C290"/>
    <mergeCell ref="B291:C291"/>
    <mergeCell ref="B293:C293"/>
    <mergeCell ref="B15:C16"/>
    <mergeCell ref="B42:C43"/>
    <mergeCell ref="B69:C70"/>
    <mergeCell ref="B96:C97"/>
    <mergeCell ref="B123:C124"/>
    <mergeCell ref="B155:C156"/>
    <mergeCell ref="B182:C183"/>
    <mergeCell ref="B209:C210"/>
    <mergeCell ref="B237:C238"/>
    <mergeCell ref="B266:C267"/>
    <mergeCell ref="B270:C270"/>
    <mergeCell ref="B271:C271"/>
    <mergeCell ref="B272:C272"/>
    <mergeCell ref="B275:C275"/>
    <mergeCell ref="B276:C276"/>
    <mergeCell ref="B277:C277"/>
    <mergeCell ref="B278:C278"/>
    <mergeCell ref="B279:C279"/>
    <mergeCell ref="B280:C280"/>
    <mergeCell ref="B258:C258"/>
    <mergeCell ref="B259:C259"/>
    <mergeCell ref="B262:C262"/>
    <mergeCell ref="B265:M265"/>
    <mergeCell ref="D266:H266"/>
    <mergeCell ref="I266:M266"/>
    <mergeCell ref="N266:R266"/>
    <mergeCell ref="B268:C268"/>
    <mergeCell ref="B269:C269"/>
    <mergeCell ref="B247:C247"/>
    <mergeCell ref="B248:C248"/>
    <mergeCell ref="B249:C249"/>
    <mergeCell ref="B250:C250"/>
    <mergeCell ref="B251:C251"/>
    <mergeCell ref="B252:C252"/>
    <mergeCell ref="B253:C253"/>
    <mergeCell ref="B256:C256"/>
    <mergeCell ref="B257:C257"/>
    <mergeCell ref="D237:H237"/>
    <mergeCell ref="I237:M237"/>
    <mergeCell ref="N237:R237"/>
    <mergeCell ref="B239:C239"/>
    <mergeCell ref="B240:C240"/>
    <mergeCell ref="B241:C241"/>
    <mergeCell ref="B242:C242"/>
    <mergeCell ref="B243:C243"/>
    <mergeCell ref="B246:C246"/>
    <mergeCell ref="B222:C222"/>
    <mergeCell ref="B223:C223"/>
    <mergeCell ref="B224:C224"/>
    <mergeCell ref="B227:C227"/>
    <mergeCell ref="B228:C228"/>
    <mergeCell ref="B229:C229"/>
    <mergeCell ref="B230:C230"/>
    <mergeCell ref="B233:C233"/>
    <mergeCell ref="B236:M236"/>
    <mergeCell ref="B211:C211"/>
    <mergeCell ref="B212:C212"/>
    <mergeCell ref="B213:C213"/>
    <mergeCell ref="B214:C214"/>
    <mergeCell ref="B215:C215"/>
    <mergeCell ref="B218:C218"/>
    <mergeCell ref="B219:C219"/>
    <mergeCell ref="B220:C220"/>
    <mergeCell ref="B221:C221"/>
    <mergeCell ref="B196:C196"/>
    <mergeCell ref="B199:C199"/>
    <mergeCell ref="B200:C200"/>
    <mergeCell ref="B201:C201"/>
    <mergeCell ref="B202:C202"/>
    <mergeCell ref="B205:C205"/>
    <mergeCell ref="B208:R208"/>
    <mergeCell ref="D209:H209"/>
    <mergeCell ref="I209:M209"/>
    <mergeCell ref="N209:R209"/>
    <mergeCell ref="B185:C185"/>
    <mergeCell ref="B186:C186"/>
    <mergeCell ref="B187:C187"/>
    <mergeCell ref="B188:C188"/>
    <mergeCell ref="B191:C191"/>
    <mergeCell ref="B192:C192"/>
    <mergeCell ref="B193:C193"/>
    <mergeCell ref="B194:C194"/>
    <mergeCell ref="B195:C195"/>
    <mergeCell ref="B173:C173"/>
    <mergeCell ref="B174:C174"/>
    <mergeCell ref="B175:C175"/>
    <mergeCell ref="B178:C178"/>
    <mergeCell ref="B181:M181"/>
    <mergeCell ref="D182:H182"/>
    <mergeCell ref="I182:M182"/>
    <mergeCell ref="N182:R182"/>
    <mergeCell ref="B184:C184"/>
    <mergeCell ref="B160:C160"/>
    <mergeCell ref="B161:C161"/>
    <mergeCell ref="B164:C164"/>
    <mergeCell ref="B165:C165"/>
    <mergeCell ref="B166:C166"/>
    <mergeCell ref="B167:C167"/>
    <mergeCell ref="B168:C168"/>
    <mergeCell ref="B169:C169"/>
    <mergeCell ref="B172:C172"/>
    <mergeCell ref="B151:C151"/>
    <mergeCell ref="B153:R153"/>
    <mergeCell ref="B154:R154"/>
    <mergeCell ref="D155:H155"/>
    <mergeCell ref="I155:M155"/>
    <mergeCell ref="N155:R155"/>
    <mergeCell ref="B157:C157"/>
    <mergeCell ref="B158:C158"/>
    <mergeCell ref="B159:C159"/>
    <mergeCell ref="B136:C136"/>
    <mergeCell ref="B137:C137"/>
    <mergeCell ref="B138:C138"/>
    <mergeCell ref="B141:C141"/>
    <mergeCell ref="B142:C142"/>
    <mergeCell ref="B143:C143"/>
    <mergeCell ref="B144:C144"/>
    <mergeCell ref="B147:C147"/>
    <mergeCell ref="B149:C149"/>
    <mergeCell ref="B125:C125"/>
    <mergeCell ref="B126:C126"/>
    <mergeCell ref="B127:C127"/>
    <mergeCell ref="B128:C128"/>
    <mergeCell ref="B129:C129"/>
    <mergeCell ref="B132:C132"/>
    <mergeCell ref="B133:C133"/>
    <mergeCell ref="B134:C134"/>
    <mergeCell ref="B135:C135"/>
    <mergeCell ref="B109:C109"/>
    <mergeCell ref="B110:C110"/>
    <mergeCell ref="B111:C111"/>
    <mergeCell ref="B114:C114"/>
    <mergeCell ref="B115:C115"/>
    <mergeCell ref="B116:C116"/>
    <mergeCell ref="B119:C119"/>
    <mergeCell ref="B122:R122"/>
    <mergeCell ref="D123:H123"/>
    <mergeCell ref="I123:M123"/>
    <mergeCell ref="N123:R123"/>
    <mergeCell ref="B98:C98"/>
    <mergeCell ref="B99:C99"/>
    <mergeCell ref="B100:C100"/>
    <mergeCell ref="B101:C101"/>
    <mergeCell ref="B102:C102"/>
    <mergeCell ref="B105:C105"/>
    <mergeCell ref="B106:C106"/>
    <mergeCell ref="B107:C107"/>
    <mergeCell ref="B108:C108"/>
    <mergeCell ref="B82:C82"/>
    <mergeCell ref="B83:C83"/>
    <mergeCell ref="B86:C86"/>
    <mergeCell ref="B87:C87"/>
    <mergeCell ref="B88:C88"/>
    <mergeCell ref="B89:C89"/>
    <mergeCell ref="B92:C92"/>
    <mergeCell ref="B95:R95"/>
    <mergeCell ref="D96:H96"/>
    <mergeCell ref="I96:M96"/>
    <mergeCell ref="N96:R96"/>
    <mergeCell ref="B71:C71"/>
    <mergeCell ref="B72:C72"/>
    <mergeCell ref="B73:C73"/>
    <mergeCell ref="B74:C74"/>
    <mergeCell ref="B75:C75"/>
    <mergeCell ref="B78:C78"/>
    <mergeCell ref="B79:C79"/>
    <mergeCell ref="B80:C80"/>
    <mergeCell ref="B81:C81"/>
    <mergeCell ref="B56:C56"/>
    <mergeCell ref="B57:C57"/>
    <mergeCell ref="B60:C60"/>
    <mergeCell ref="B61:C61"/>
    <mergeCell ref="B62:C62"/>
    <mergeCell ref="B65:C65"/>
    <mergeCell ref="B68:R68"/>
    <mergeCell ref="D69:H69"/>
    <mergeCell ref="I69:M69"/>
    <mergeCell ref="N69:R69"/>
    <mergeCell ref="B45:C45"/>
    <mergeCell ref="B46:C46"/>
    <mergeCell ref="B47:C47"/>
    <mergeCell ref="B48:C48"/>
    <mergeCell ref="B51:C51"/>
    <mergeCell ref="B52:C52"/>
    <mergeCell ref="B53:C53"/>
    <mergeCell ref="B54:C54"/>
    <mergeCell ref="B55:C55"/>
    <mergeCell ref="B33:C33"/>
    <mergeCell ref="B34:C34"/>
    <mergeCell ref="B35:C35"/>
    <mergeCell ref="B38:C38"/>
    <mergeCell ref="B41:R41"/>
    <mergeCell ref="D42:H42"/>
    <mergeCell ref="I42:M42"/>
    <mergeCell ref="N42:R42"/>
    <mergeCell ref="B44:C44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14:R14"/>
    <mergeCell ref="D15:H15"/>
    <mergeCell ref="I15:M15"/>
    <mergeCell ref="N15:R15"/>
    <mergeCell ref="B17:C17"/>
    <mergeCell ref="B18:C18"/>
    <mergeCell ref="B19:C19"/>
    <mergeCell ref="B20:C20"/>
    <mergeCell ref="B21:C21"/>
    <mergeCell ref="M2:R2"/>
    <mergeCell ref="M3:R3"/>
    <mergeCell ref="M4:R4"/>
    <mergeCell ref="M6:R6"/>
    <mergeCell ref="B8:R8"/>
    <mergeCell ref="B9:R9"/>
    <mergeCell ref="B10:R10"/>
    <mergeCell ref="B11:R11"/>
    <mergeCell ref="B13:R13"/>
  </mergeCells>
  <pageMargins left="0.31496062992126" right="0.31496062992126" top="0.35433070866141703" bottom="0.35433070866141703" header="0.31496062992126" footer="0.3149606299212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T587"/>
  <sheetViews>
    <sheetView workbookViewId="0">
      <selection activeCell="AC6" sqref="AC6"/>
    </sheetView>
  </sheetViews>
  <sheetFormatPr defaultColWidth="9" defaultRowHeight="15"/>
  <cols>
    <col min="1" max="1" width="3.85546875" customWidth="1"/>
    <col min="4" max="4" width="8.5703125" customWidth="1"/>
    <col min="5" max="5" width="2.7109375" customWidth="1"/>
    <col min="6" max="6" width="7.5703125" customWidth="1"/>
    <col min="7" max="7" width="6.85546875" customWidth="1"/>
    <col min="8" max="9" width="6.5703125" customWidth="1"/>
    <col min="10" max="10" width="7.7109375" customWidth="1"/>
    <col min="11" max="11" width="6.85546875" customWidth="1"/>
    <col min="12" max="12" width="6.28515625" customWidth="1"/>
    <col min="13" max="13" width="7.28515625" customWidth="1"/>
    <col min="14" max="14" width="6.85546875" customWidth="1"/>
    <col min="15" max="15" width="7.42578125" customWidth="1"/>
    <col min="16" max="16" width="7.140625" customWidth="1"/>
    <col min="17" max="17" width="7" customWidth="1"/>
    <col min="18" max="18" width="7.85546875" customWidth="1"/>
    <col min="19" max="19" width="6.7109375" customWidth="1"/>
    <col min="20" max="20" width="7.7109375" customWidth="1"/>
  </cols>
  <sheetData>
    <row r="3" spans="1:20">
      <c r="A3" s="1"/>
      <c r="B3" s="242"/>
      <c r="C3" s="242"/>
      <c r="D3" s="242"/>
      <c r="E3" s="242"/>
      <c r="F3" s="242"/>
      <c r="G3" s="1"/>
      <c r="H3" s="2"/>
      <c r="I3" s="1"/>
      <c r="J3" s="1"/>
      <c r="K3" s="1"/>
      <c r="L3" s="1"/>
      <c r="M3" s="3"/>
      <c r="N3" s="3"/>
      <c r="O3" s="178" t="s">
        <v>0</v>
      </c>
      <c r="P3" s="178"/>
      <c r="Q3" s="178"/>
      <c r="R3" s="178"/>
      <c r="S3" s="178"/>
      <c r="T3" s="178"/>
    </row>
    <row r="4" spans="1:20">
      <c r="A4" s="1"/>
      <c r="B4" s="242"/>
      <c r="C4" s="242"/>
      <c r="D4" s="242"/>
      <c r="E4" s="242"/>
      <c r="F4" s="242"/>
      <c r="G4" s="1"/>
      <c r="H4" s="2"/>
      <c r="I4" s="1"/>
      <c r="J4" s="1"/>
      <c r="K4" s="1"/>
      <c r="L4" s="1"/>
      <c r="M4" s="4"/>
      <c r="N4" s="4"/>
      <c r="O4" s="179" t="s">
        <v>1</v>
      </c>
      <c r="P4" s="179"/>
      <c r="Q4" s="179"/>
      <c r="R4" s="179"/>
      <c r="S4" s="179"/>
      <c r="T4" s="179"/>
    </row>
    <row r="5" spans="1:20">
      <c r="A5" s="1"/>
      <c r="B5" s="242"/>
      <c r="C5" s="242"/>
      <c r="D5" s="242"/>
      <c r="E5" s="242"/>
      <c r="F5" s="242"/>
      <c r="G5" s="1"/>
      <c r="H5" s="2"/>
      <c r="I5" s="1"/>
      <c r="J5" s="1"/>
      <c r="K5" s="1"/>
      <c r="L5" s="1"/>
      <c r="M5" s="1"/>
      <c r="N5" s="1"/>
      <c r="O5" s="180" t="s">
        <v>2</v>
      </c>
      <c r="P5" s="180"/>
      <c r="Q5" s="180"/>
      <c r="R5" s="180"/>
      <c r="S5" s="180"/>
      <c r="T5" s="180"/>
    </row>
    <row r="6" spans="1:20">
      <c r="A6" s="1"/>
      <c r="B6" s="243"/>
      <c r="C6" s="243"/>
      <c r="D6" s="243"/>
      <c r="E6" s="243"/>
      <c r="F6" s="243"/>
      <c r="G6" s="1"/>
      <c r="H6" s="2"/>
      <c r="I6" s="1"/>
      <c r="J6" s="1"/>
      <c r="K6" s="1"/>
      <c r="L6" s="1"/>
      <c r="M6" s="4"/>
      <c r="N6" s="4"/>
      <c r="O6" s="4"/>
      <c r="P6" s="4"/>
      <c r="Q6" s="4"/>
      <c r="R6" s="4"/>
      <c r="S6" s="4"/>
      <c r="T6" s="4"/>
    </row>
    <row r="7" spans="1:20">
      <c r="A7" s="1"/>
      <c r="B7" s="5"/>
      <c r="C7" s="5"/>
      <c r="D7" s="5"/>
      <c r="E7" s="5"/>
      <c r="F7" s="5"/>
      <c r="G7" s="5"/>
      <c r="H7" s="5"/>
      <c r="I7" s="1"/>
      <c r="J7" s="1"/>
      <c r="K7" s="1"/>
      <c r="L7" s="1"/>
      <c r="M7" s="6"/>
      <c r="N7" s="6"/>
      <c r="O7" s="181" t="s">
        <v>3</v>
      </c>
      <c r="P7" s="179"/>
      <c r="Q7" s="179"/>
      <c r="R7" s="179"/>
      <c r="S7" s="179"/>
      <c r="T7" s="179"/>
    </row>
    <row r="8" spans="1:20">
      <c r="A8" s="1"/>
      <c r="B8" s="5"/>
      <c r="C8" s="5"/>
      <c r="D8" s="5"/>
      <c r="E8" s="5"/>
      <c r="F8" s="5"/>
      <c r="G8" s="5"/>
      <c r="H8" s="5"/>
      <c r="I8" s="1"/>
      <c r="J8" s="1"/>
      <c r="K8" s="1"/>
      <c r="L8" s="1"/>
      <c r="M8" s="6"/>
      <c r="N8" s="6"/>
      <c r="O8" s="5"/>
      <c r="P8" s="5"/>
      <c r="Q8" s="5"/>
      <c r="R8" s="5"/>
      <c r="S8" s="5"/>
      <c r="T8" s="5"/>
    </row>
    <row r="9" spans="1:20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3"/>
      <c r="O9" s="3"/>
      <c r="P9" s="3"/>
      <c r="Q9" s="3"/>
      <c r="R9" s="3"/>
      <c r="S9" s="3"/>
      <c r="T9" s="3"/>
    </row>
    <row r="10" spans="1:20" ht="15.75">
      <c r="A10" s="1"/>
      <c r="B10" s="244" t="s">
        <v>125</v>
      </c>
      <c r="C10" s="244"/>
      <c r="D10" s="244"/>
      <c r="E10" s="244"/>
      <c r="F10" s="244"/>
      <c r="G10" s="244"/>
      <c r="H10" s="244"/>
      <c r="I10" s="244"/>
      <c r="J10" s="244"/>
      <c r="K10" s="244"/>
      <c r="L10" s="244"/>
      <c r="M10" s="244"/>
      <c r="N10" s="244"/>
      <c r="O10" s="244"/>
      <c r="P10" s="244"/>
      <c r="Q10" s="244"/>
      <c r="R10" s="244"/>
      <c r="S10" s="244"/>
      <c r="T10" s="244"/>
    </row>
    <row r="11" spans="1:20" ht="15.75">
      <c r="A11" s="1"/>
      <c r="B11" s="245" t="s">
        <v>126</v>
      </c>
      <c r="C11" s="245"/>
      <c r="D11" s="245"/>
      <c r="E11" s="245"/>
      <c r="F11" s="245"/>
      <c r="G11" s="245"/>
      <c r="H11" s="245"/>
      <c r="I11" s="245"/>
      <c r="J11" s="245"/>
      <c r="K11" s="245"/>
      <c r="L11" s="245"/>
      <c r="M11" s="245"/>
      <c r="N11" s="245"/>
      <c r="O11" s="245"/>
      <c r="P11" s="245"/>
      <c r="Q11" s="245"/>
      <c r="R11" s="245"/>
      <c r="S11" s="245"/>
      <c r="T11" s="245"/>
    </row>
    <row r="12" spans="1:20" ht="15.75">
      <c r="A12" s="1"/>
      <c r="B12" s="7"/>
      <c r="C12" s="7"/>
      <c r="D12" s="245" t="s">
        <v>127</v>
      </c>
      <c r="E12" s="245"/>
      <c r="F12" s="245"/>
      <c r="G12" s="245"/>
      <c r="H12" s="245"/>
      <c r="I12" s="245"/>
      <c r="J12" s="245"/>
      <c r="K12" s="245"/>
      <c r="L12" s="245"/>
      <c r="M12" s="245"/>
      <c r="N12" s="245"/>
      <c r="O12" s="245"/>
      <c r="P12" s="245"/>
      <c r="Q12" s="245"/>
      <c r="R12" s="245"/>
      <c r="S12" s="245"/>
      <c r="T12" s="7"/>
    </row>
    <row r="13" spans="1:20" ht="15.75">
      <c r="A13" s="246" t="s">
        <v>8</v>
      </c>
      <c r="B13" s="246"/>
      <c r="C13" s="246"/>
      <c r="D13" s="246"/>
      <c r="E13" s="246"/>
      <c r="F13" s="246"/>
      <c r="G13" s="246"/>
      <c r="H13" s="246"/>
      <c r="I13" s="246"/>
      <c r="J13" s="246"/>
      <c r="K13" s="246"/>
      <c r="L13" s="246"/>
      <c r="M13" s="246"/>
      <c r="N13" s="246"/>
      <c r="O13" s="246"/>
      <c r="P13" s="246"/>
      <c r="Q13" s="246"/>
      <c r="R13" s="246"/>
      <c r="S13" s="246"/>
      <c r="T13" s="246"/>
    </row>
    <row r="14" spans="1:20">
      <c r="A14" s="1"/>
      <c r="B14" s="8"/>
      <c r="C14" s="8"/>
      <c r="D14" s="8"/>
      <c r="E14" s="9"/>
      <c r="F14" s="8"/>
      <c r="G14" s="8"/>
      <c r="H14" s="8"/>
      <c r="I14" s="8"/>
      <c r="J14" s="8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>
      <c r="A15" s="1"/>
      <c r="B15" s="247" t="s">
        <v>9</v>
      </c>
      <c r="C15" s="247"/>
      <c r="D15" s="247"/>
      <c r="E15" s="247"/>
      <c r="F15" s="247"/>
      <c r="G15" s="247"/>
      <c r="H15" s="247"/>
      <c r="I15" s="247"/>
      <c r="J15" s="247"/>
      <c r="K15" s="247"/>
      <c r="L15" s="247"/>
      <c r="M15" s="247"/>
      <c r="N15" s="247"/>
      <c r="O15" s="247"/>
      <c r="P15" s="247"/>
      <c r="Q15" s="247"/>
      <c r="R15" s="247"/>
      <c r="S15" s="247"/>
      <c r="T15" s="247"/>
    </row>
    <row r="16" spans="1:20">
      <c r="A16" s="1"/>
      <c r="B16" s="286" t="s">
        <v>128</v>
      </c>
      <c r="C16" s="287"/>
      <c r="D16" s="287"/>
      <c r="E16" s="288"/>
      <c r="F16" s="248" t="s">
        <v>129</v>
      </c>
      <c r="G16" s="249"/>
      <c r="H16" s="249"/>
      <c r="I16" s="249"/>
      <c r="J16" s="250"/>
      <c r="K16" s="248" t="s">
        <v>130</v>
      </c>
      <c r="L16" s="249"/>
      <c r="M16" s="249"/>
      <c r="N16" s="249"/>
      <c r="O16" s="250"/>
      <c r="P16" s="248" t="s">
        <v>131</v>
      </c>
      <c r="Q16" s="249"/>
      <c r="R16" s="249"/>
      <c r="S16" s="249"/>
      <c r="T16" s="250"/>
    </row>
    <row r="17" spans="1:20">
      <c r="A17" s="1"/>
      <c r="B17" s="289"/>
      <c r="C17" s="290"/>
      <c r="D17" s="290"/>
      <c r="E17" s="291"/>
      <c r="F17" s="11" t="s">
        <v>132</v>
      </c>
      <c r="G17" s="12" t="s">
        <v>15</v>
      </c>
      <c r="H17" s="12" t="s">
        <v>16</v>
      </c>
      <c r="I17" s="12" t="s">
        <v>17</v>
      </c>
      <c r="J17" s="12" t="s">
        <v>133</v>
      </c>
      <c r="K17" s="11" t="s">
        <v>132</v>
      </c>
      <c r="L17" s="13" t="s">
        <v>15</v>
      </c>
      <c r="M17" s="13" t="s">
        <v>16</v>
      </c>
      <c r="N17" s="13" t="s">
        <v>17</v>
      </c>
      <c r="O17" s="13" t="s">
        <v>133</v>
      </c>
      <c r="P17" s="11" t="s">
        <v>132</v>
      </c>
      <c r="Q17" s="13" t="s">
        <v>15</v>
      </c>
      <c r="R17" s="13" t="s">
        <v>16</v>
      </c>
      <c r="S17" s="13" t="s">
        <v>17</v>
      </c>
      <c r="T17" s="13" t="s">
        <v>133</v>
      </c>
    </row>
    <row r="18" spans="1:20">
      <c r="A18" s="1"/>
      <c r="B18" s="251" t="s">
        <v>134</v>
      </c>
      <c r="C18" s="252"/>
      <c r="D18" s="252"/>
      <c r="E18" s="252"/>
      <c r="F18" s="14">
        <v>10</v>
      </c>
      <c r="G18" s="15">
        <v>0.1</v>
      </c>
      <c r="H18" s="16">
        <v>7.3</v>
      </c>
      <c r="I18" s="15">
        <v>0.13</v>
      </c>
      <c r="J18" s="16">
        <v>66</v>
      </c>
      <c r="K18" s="17">
        <v>10</v>
      </c>
      <c r="L18" s="16">
        <v>0.1</v>
      </c>
      <c r="M18" s="15">
        <v>7.3</v>
      </c>
      <c r="N18" s="16">
        <v>0.13</v>
      </c>
      <c r="O18" s="15">
        <v>66</v>
      </c>
      <c r="P18" s="14">
        <v>10</v>
      </c>
      <c r="Q18" s="15">
        <v>0.1</v>
      </c>
      <c r="R18" s="16">
        <v>7.3</v>
      </c>
      <c r="S18" s="15">
        <v>0.13</v>
      </c>
      <c r="T18" s="16">
        <v>66</v>
      </c>
    </row>
    <row r="19" spans="1:20" ht="27.75" customHeight="1">
      <c r="A19" s="1"/>
      <c r="B19" s="253" t="s">
        <v>135</v>
      </c>
      <c r="C19" s="254"/>
      <c r="D19" s="254"/>
      <c r="E19" s="255"/>
      <c r="F19" s="18">
        <v>50</v>
      </c>
      <c r="G19" s="19">
        <v>6.1</v>
      </c>
      <c r="H19" s="20">
        <v>6.7</v>
      </c>
      <c r="I19" s="19">
        <v>0</v>
      </c>
      <c r="J19" s="20">
        <v>85</v>
      </c>
      <c r="K19" s="21">
        <v>75</v>
      </c>
      <c r="L19" s="19">
        <v>9</v>
      </c>
      <c r="M19" s="20">
        <v>10.1</v>
      </c>
      <c r="N19" s="19">
        <v>0</v>
      </c>
      <c r="O19" s="19">
        <v>127.5</v>
      </c>
      <c r="P19" s="18">
        <v>75</v>
      </c>
      <c r="Q19" s="19">
        <v>9</v>
      </c>
      <c r="R19" s="20">
        <v>10.1</v>
      </c>
      <c r="S19" s="19">
        <v>0</v>
      </c>
      <c r="T19" s="19">
        <v>127.5</v>
      </c>
    </row>
    <row r="20" spans="1:20">
      <c r="A20" s="1"/>
      <c r="B20" s="256" t="s">
        <v>136</v>
      </c>
      <c r="C20" s="257"/>
      <c r="D20" s="257"/>
      <c r="E20" s="258"/>
      <c r="F20" s="23">
        <v>100</v>
      </c>
      <c r="G20" s="24">
        <v>4.2</v>
      </c>
      <c r="H20" s="25">
        <v>6.8</v>
      </c>
      <c r="I20" s="24">
        <v>24</v>
      </c>
      <c r="J20" s="26">
        <v>176</v>
      </c>
      <c r="K20" s="23">
        <v>150</v>
      </c>
      <c r="L20" s="24">
        <v>6.3</v>
      </c>
      <c r="M20" s="25">
        <v>10.199999999999999</v>
      </c>
      <c r="N20" s="24">
        <v>36</v>
      </c>
      <c r="O20" s="26">
        <v>264</v>
      </c>
      <c r="P20" s="23">
        <v>150</v>
      </c>
      <c r="Q20" s="24">
        <v>6.3</v>
      </c>
      <c r="R20" s="25">
        <v>10.199999999999999</v>
      </c>
      <c r="S20" s="24">
        <v>36</v>
      </c>
      <c r="T20" s="26">
        <v>264</v>
      </c>
    </row>
    <row r="21" spans="1:20">
      <c r="A21" s="1"/>
      <c r="B21" s="259" t="s">
        <v>65</v>
      </c>
      <c r="C21" s="260"/>
      <c r="D21" s="260"/>
      <c r="E21" s="260"/>
      <c r="F21" s="21">
        <v>200</v>
      </c>
      <c r="G21" s="20">
        <v>0.2</v>
      </c>
      <c r="H21" s="19">
        <v>0.1</v>
      </c>
      <c r="I21" s="20">
        <v>15</v>
      </c>
      <c r="J21" s="19">
        <v>56</v>
      </c>
      <c r="K21" s="21">
        <v>200</v>
      </c>
      <c r="L21" s="20">
        <v>0.2</v>
      </c>
      <c r="M21" s="19">
        <v>0.1</v>
      </c>
      <c r="N21" s="20">
        <v>15</v>
      </c>
      <c r="O21" s="19">
        <v>56</v>
      </c>
      <c r="P21" s="21">
        <v>200</v>
      </c>
      <c r="Q21" s="20">
        <v>0.2</v>
      </c>
      <c r="R21" s="19">
        <v>0.1</v>
      </c>
      <c r="S21" s="20">
        <v>15</v>
      </c>
      <c r="T21" s="19">
        <v>56</v>
      </c>
    </row>
    <row r="22" spans="1:20">
      <c r="A22" s="1"/>
      <c r="B22" s="261" t="s">
        <v>24</v>
      </c>
      <c r="C22" s="262"/>
      <c r="D22" s="262"/>
      <c r="E22" s="262"/>
      <c r="F22" s="27">
        <v>20</v>
      </c>
      <c r="G22" s="28">
        <v>1.5</v>
      </c>
      <c r="H22" s="29">
        <v>0.6</v>
      </c>
      <c r="I22" s="28">
        <v>10.1</v>
      </c>
      <c r="J22" s="29">
        <v>52.8</v>
      </c>
      <c r="K22" s="27">
        <v>30</v>
      </c>
      <c r="L22" s="28">
        <v>2.2999999999999998</v>
      </c>
      <c r="M22" s="29">
        <v>0.9</v>
      </c>
      <c r="N22" s="28">
        <v>15.2</v>
      </c>
      <c r="O22" s="29">
        <v>79.2</v>
      </c>
      <c r="P22" s="27">
        <v>30</v>
      </c>
      <c r="Q22" s="28">
        <v>2.2999999999999998</v>
      </c>
      <c r="R22" s="29">
        <v>0.9</v>
      </c>
      <c r="S22" s="28">
        <v>15.2</v>
      </c>
      <c r="T22" s="29">
        <v>79.2</v>
      </c>
    </row>
    <row r="23" spans="1:20">
      <c r="A23" s="1"/>
      <c r="B23" s="30"/>
      <c r="C23" s="30"/>
      <c r="D23" s="30"/>
      <c r="E23" s="30"/>
      <c r="F23" s="31"/>
      <c r="G23" s="32">
        <f>SUM(G18:G22)</f>
        <v>12.1</v>
      </c>
      <c r="H23" s="32">
        <f>SUM(H18:H22)</f>
        <v>21.5</v>
      </c>
      <c r="I23" s="32">
        <f>SUM(I18:I22)</f>
        <v>49.23</v>
      </c>
      <c r="J23" s="32">
        <f>SUM(J18:J22)</f>
        <v>435.8</v>
      </c>
      <c r="K23" s="33"/>
      <c r="L23" s="32">
        <f>SUM(L18:L22)</f>
        <v>17.899999999999999</v>
      </c>
      <c r="M23" s="32">
        <f>SUM(M18:M22)</f>
        <v>28.6</v>
      </c>
      <c r="N23" s="32">
        <f>SUM(N18:N22)</f>
        <v>66.33</v>
      </c>
      <c r="O23" s="32">
        <f>SUM(O18:O22)</f>
        <v>592.70000000000005</v>
      </c>
      <c r="P23" s="33"/>
      <c r="Q23" s="32">
        <f>SUM(Q18:Q22)</f>
        <v>17.899999999999999</v>
      </c>
      <c r="R23" s="32">
        <f>SUM(R18:R22)</f>
        <v>28.6</v>
      </c>
      <c r="S23" s="32">
        <f>SUM(S18:S22)</f>
        <v>66.33</v>
      </c>
      <c r="T23" s="32">
        <f>SUM(T18:T22)</f>
        <v>592.70000000000005</v>
      </c>
    </row>
    <row r="24" spans="1:20">
      <c r="A24" s="1"/>
      <c r="B24" s="30"/>
      <c r="C24" s="30"/>
      <c r="D24" s="30"/>
      <c r="E24" s="30"/>
      <c r="F24" s="31"/>
      <c r="G24" s="34"/>
      <c r="H24" s="34"/>
      <c r="I24" s="34"/>
      <c r="J24" s="35">
        <f>J23/2100</f>
        <v>0.20752380952381</v>
      </c>
      <c r="K24" s="31"/>
      <c r="L24" s="34"/>
      <c r="M24" s="34"/>
      <c r="N24" s="34"/>
      <c r="O24" s="36">
        <f>O23/2700</f>
        <v>0.219518518518519</v>
      </c>
      <c r="P24" s="31"/>
      <c r="Q24" s="34"/>
      <c r="R24" s="34"/>
      <c r="S24" s="34"/>
      <c r="T24" s="36">
        <f>T23/2700</f>
        <v>0.219518518518519</v>
      </c>
    </row>
    <row r="25" spans="1:20">
      <c r="A25" s="1"/>
      <c r="B25" s="263" t="s">
        <v>137</v>
      </c>
      <c r="C25" s="264"/>
      <c r="D25" s="264"/>
      <c r="E25" s="265"/>
      <c r="F25" s="37" t="s">
        <v>132</v>
      </c>
      <c r="G25" s="38" t="s">
        <v>15</v>
      </c>
      <c r="H25" s="38" t="s">
        <v>16</v>
      </c>
      <c r="I25" s="38" t="s">
        <v>17</v>
      </c>
      <c r="J25" s="38" t="s">
        <v>133</v>
      </c>
      <c r="K25" s="39" t="s">
        <v>132</v>
      </c>
      <c r="L25" s="40" t="s">
        <v>15</v>
      </c>
      <c r="M25" s="40" t="s">
        <v>16</v>
      </c>
      <c r="N25" s="40" t="s">
        <v>17</v>
      </c>
      <c r="O25" s="40" t="s">
        <v>133</v>
      </c>
      <c r="P25" s="37" t="s">
        <v>132</v>
      </c>
      <c r="Q25" s="40" t="s">
        <v>15</v>
      </c>
      <c r="R25" s="40" t="s">
        <v>16</v>
      </c>
      <c r="S25" s="40" t="s">
        <v>17</v>
      </c>
      <c r="T25" s="40" t="s">
        <v>133</v>
      </c>
    </row>
    <row r="26" spans="1:20">
      <c r="A26" s="1"/>
      <c r="B26" s="251" t="s">
        <v>138</v>
      </c>
      <c r="C26" s="252"/>
      <c r="D26" s="252"/>
      <c r="E26" s="266"/>
      <c r="F26" s="41">
        <v>50</v>
      </c>
      <c r="G26" s="16">
        <v>1</v>
      </c>
      <c r="H26" s="15">
        <v>6.1</v>
      </c>
      <c r="I26" s="16">
        <v>3.5</v>
      </c>
      <c r="J26" s="16">
        <v>73</v>
      </c>
      <c r="K26" s="42">
        <v>100</v>
      </c>
      <c r="L26" s="15">
        <v>2</v>
      </c>
      <c r="M26" s="16">
        <v>12.2</v>
      </c>
      <c r="N26" s="15">
        <v>7</v>
      </c>
      <c r="O26" s="43">
        <v>146</v>
      </c>
      <c r="P26" s="14">
        <v>100</v>
      </c>
      <c r="Q26" s="15">
        <v>2</v>
      </c>
      <c r="R26" s="16">
        <v>12.2</v>
      </c>
      <c r="S26" s="15">
        <v>7</v>
      </c>
      <c r="T26" s="16">
        <v>146</v>
      </c>
    </row>
    <row r="27" spans="1:20">
      <c r="A27" s="1"/>
      <c r="B27" s="259" t="s">
        <v>98</v>
      </c>
      <c r="C27" s="260"/>
      <c r="D27" s="260"/>
      <c r="E27" s="260"/>
      <c r="F27" s="21">
        <v>200</v>
      </c>
      <c r="G27" s="20">
        <v>3</v>
      </c>
      <c r="H27" s="19">
        <v>4.8</v>
      </c>
      <c r="I27" s="20">
        <v>15.8</v>
      </c>
      <c r="J27" s="19">
        <v>119.4</v>
      </c>
      <c r="K27" s="18">
        <v>250</v>
      </c>
      <c r="L27" s="19">
        <v>3.75</v>
      </c>
      <c r="M27" s="20">
        <v>6</v>
      </c>
      <c r="N27" s="19">
        <v>19.7</v>
      </c>
      <c r="O27" s="19">
        <v>149.19999999999999</v>
      </c>
      <c r="P27" s="18">
        <v>250</v>
      </c>
      <c r="Q27" s="19">
        <v>3.75</v>
      </c>
      <c r="R27" s="20">
        <v>6</v>
      </c>
      <c r="S27" s="44">
        <v>19.7</v>
      </c>
      <c r="T27" s="19">
        <v>149.19999999999999</v>
      </c>
    </row>
    <row r="28" spans="1:20">
      <c r="A28" s="1"/>
      <c r="B28" s="259" t="s">
        <v>139</v>
      </c>
      <c r="C28" s="260"/>
      <c r="D28" s="260"/>
      <c r="E28" s="267"/>
      <c r="F28" s="18">
        <v>150</v>
      </c>
      <c r="G28" s="19">
        <v>14.6</v>
      </c>
      <c r="H28" s="20">
        <v>18.8</v>
      </c>
      <c r="I28" s="19">
        <v>36.9</v>
      </c>
      <c r="J28" s="19">
        <v>376.5</v>
      </c>
      <c r="K28" s="18">
        <v>180</v>
      </c>
      <c r="L28" s="19">
        <v>17.600000000000001</v>
      </c>
      <c r="M28" s="20">
        <v>22.6</v>
      </c>
      <c r="N28" s="19">
        <v>44.3</v>
      </c>
      <c r="O28" s="19">
        <v>451.8</v>
      </c>
      <c r="P28" s="18">
        <v>180</v>
      </c>
      <c r="Q28" s="19">
        <v>17.600000000000001</v>
      </c>
      <c r="R28" s="20">
        <v>22.6</v>
      </c>
      <c r="S28" s="19">
        <v>44.3</v>
      </c>
      <c r="T28" s="19">
        <v>451.8</v>
      </c>
    </row>
    <row r="29" spans="1:20">
      <c r="A29" s="1"/>
      <c r="B29" s="259" t="s">
        <v>50</v>
      </c>
      <c r="C29" s="260"/>
      <c r="D29" s="260"/>
      <c r="E29" s="260"/>
      <c r="F29" s="21">
        <v>200</v>
      </c>
      <c r="G29" s="20">
        <v>0.6</v>
      </c>
      <c r="H29" s="19">
        <v>0.4</v>
      </c>
      <c r="I29" s="20">
        <v>16.3</v>
      </c>
      <c r="J29" s="44">
        <v>140</v>
      </c>
      <c r="K29" s="21">
        <v>200</v>
      </c>
      <c r="L29" s="19">
        <v>0.6</v>
      </c>
      <c r="M29" s="19">
        <v>0.4</v>
      </c>
      <c r="N29" s="20">
        <v>16.3</v>
      </c>
      <c r="O29" s="44">
        <v>140</v>
      </c>
      <c r="P29" s="21">
        <v>200</v>
      </c>
      <c r="Q29" s="20">
        <v>0.6</v>
      </c>
      <c r="R29" s="19">
        <v>0.4</v>
      </c>
      <c r="S29" s="20">
        <v>16.3</v>
      </c>
      <c r="T29" s="19">
        <v>140</v>
      </c>
    </row>
    <row r="30" spans="1:20">
      <c r="A30" s="1"/>
      <c r="B30" s="259" t="s">
        <v>24</v>
      </c>
      <c r="C30" s="260"/>
      <c r="D30" s="260"/>
      <c r="E30" s="260"/>
      <c r="F30" s="21">
        <v>30</v>
      </c>
      <c r="G30" s="20">
        <v>2.2999999999999998</v>
      </c>
      <c r="H30" s="19">
        <v>0.9</v>
      </c>
      <c r="I30" s="20">
        <v>15.2</v>
      </c>
      <c r="J30" s="44">
        <v>79.2</v>
      </c>
      <c r="K30" s="21">
        <v>30</v>
      </c>
      <c r="L30" s="19">
        <v>2.2999999999999998</v>
      </c>
      <c r="M30" s="19">
        <v>0.9</v>
      </c>
      <c r="N30" s="20">
        <v>15.2</v>
      </c>
      <c r="O30" s="44">
        <v>79.2</v>
      </c>
      <c r="P30" s="21">
        <v>30</v>
      </c>
      <c r="Q30" s="20">
        <v>2.2999999999999998</v>
      </c>
      <c r="R30" s="19">
        <v>0.9</v>
      </c>
      <c r="S30" s="20">
        <v>15.2</v>
      </c>
      <c r="T30" s="19">
        <v>79.2</v>
      </c>
    </row>
    <row r="31" spans="1:20">
      <c r="A31" s="1"/>
      <c r="B31" s="261" t="s">
        <v>34</v>
      </c>
      <c r="C31" s="262"/>
      <c r="D31" s="262"/>
      <c r="E31" s="262"/>
      <c r="F31" s="27">
        <v>40</v>
      </c>
      <c r="G31" s="28">
        <v>2</v>
      </c>
      <c r="H31" s="29">
        <v>0.4</v>
      </c>
      <c r="I31" s="28">
        <v>18.399999999999999</v>
      </c>
      <c r="J31" s="45">
        <v>88</v>
      </c>
      <c r="K31" s="27">
        <v>50</v>
      </c>
      <c r="L31" s="29">
        <v>2.5</v>
      </c>
      <c r="M31" s="28">
        <v>0.5</v>
      </c>
      <c r="N31" s="29">
        <v>23</v>
      </c>
      <c r="O31" s="45">
        <v>110</v>
      </c>
      <c r="P31" s="27">
        <v>50</v>
      </c>
      <c r="Q31" s="29">
        <v>2.5</v>
      </c>
      <c r="R31" s="28">
        <v>0.5</v>
      </c>
      <c r="S31" s="45">
        <v>23</v>
      </c>
      <c r="T31" s="29">
        <v>110</v>
      </c>
    </row>
    <row r="32" spans="1:20">
      <c r="A32" s="1"/>
      <c r="B32" s="30"/>
      <c r="C32" s="30"/>
      <c r="D32" s="30"/>
      <c r="E32" s="30"/>
      <c r="F32" s="31"/>
      <c r="G32" s="32">
        <f>SUM(G26:G31)</f>
        <v>23.5</v>
      </c>
      <c r="H32" s="32">
        <f>SUM(H26:H31)</f>
        <v>31.4</v>
      </c>
      <c r="I32" s="32">
        <f>SUM(I26:I31)</f>
        <v>106.1</v>
      </c>
      <c r="J32" s="32">
        <f>SUM(J26:J31)</f>
        <v>876.1</v>
      </c>
      <c r="K32" s="33"/>
      <c r="L32" s="32">
        <f>SUM(L26:L31)</f>
        <v>28.75</v>
      </c>
      <c r="M32" s="32">
        <f>SUM(M26:M31)</f>
        <v>42.6</v>
      </c>
      <c r="N32" s="32">
        <f>SUM(N26:N31)</f>
        <v>125.5</v>
      </c>
      <c r="O32" s="32">
        <f>SUM(O26:O31)</f>
        <v>1076.2</v>
      </c>
      <c r="P32" s="33"/>
      <c r="Q32" s="32">
        <f>SUM(Q26:Q31)</f>
        <v>28.75</v>
      </c>
      <c r="R32" s="32">
        <f>SUM(R26:R31)</f>
        <v>42.6</v>
      </c>
      <c r="S32" s="32">
        <f>SUM(S26:S31)</f>
        <v>125.5</v>
      </c>
      <c r="T32" s="32">
        <f>SUM(T26:T31)</f>
        <v>1076.2</v>
      </c>
    </row>
    <row r="33" spans="1:20">
      <c r="A33" s="1"/>
      <c r="B33" s="30"/>
      <c r="C33" s="30"/>
      <c r="D33" s="30"/>
      <c r="E33" s="30"/>
      <c r="F33" s="31"/>
      <c r="G33" s="34"/>
      <c r="H33" s="34"/>
      <c r="I33" s="34"/>
      <c r="J33" s="46">
        <v>0.35</v>
      </c>
      <c r="K33" s="31"/>
      <c r="L33" s="34"/>
      <c r="M33" s="34"/>
      <c r="N33" s="34"/>
      <c r="O33" s="36">
        <v>0.35</v>
      </c>
      <c r="P33" s="31"/>
      <c r="Q33" s="34"/>
      <c r="R33" s="34"/>
      <c r="S33" s="34"/>
      <c r="T33" s="36">
        <v>0.35</v>
      </c>
    </row>
    <row r="34" spans="1:20">
      <c r="A34" s="1"/>
      <c r="B34" s="263" t="s">
        <v>140</v>
      </c>
      <c r="C34" s="264"/>
      <c r="D34" s="264"/>
      <c r="E34" s="265"/>
      <c r="F34" s="37" t="s">
        <v>132</v>
      </c>
      <c r="G34" s="40" t="s">
        <v>15</v>
      </c>
      <c r="H34" s="40" t="s">
        <v>16</v>
      </c>
      <c r="I34" s="40" t="s">
        <v>17</v>
      </c>
      <c r="J34" s="40" t="s">
        <v>133</v>
      </c>
      <c r="K34" s="39" t="s">
        <v>132</v>
      </c>
      <c r="L34" s="40" t="s">
        <v>15</v>
      </c>
      <c r="M34" s="40" t="s">
        <v>16</v>
      </c>
      <c r="N34" s="40" t="s">
        <v>17</v>
      </c>
      <c r="O34" s="40" t="s">
        <v>133</v>
      </c>
      <c r="P34" s="37" t="s">
        <v>132</v>
      </c>
      <c r="Q34" s="40" t="s">
        <v>15</v>
      </c>
      <c r="R34" s="40" t="s">
        <v>16</v>
      </c>
      <c r="S34" s="40" t="s">
        <v>17</v>
      </c>
      <c r="T34" s="40" t="s">
        <v>133</v>
      </c>
    </row>
    <row r="35" spans="1:20">
      <c r="A35" s="1"/>
      <c r="B35" s="251" t="s">
        <v>141</v>
      </c>
      <c r="C35" s="252"/>
      <c r="D35" s="252"/>
      <c r="E35" s="266"/>
      <c r="F35" s="41">
        <v>100</v>
      </c>
      <c r="G35" s="16">
        <v>0.4</v>
      </c>
      <c r="H35" s="15">
        <v>0.4</v>
      </c>
      <c r="I35" s="16">
        <v>9.8000000000000007</v>
      </c>
      <c r="J35" s="15">
        <v>45</v>
      </c>
      <c r="K35" s="14">
        <v>150</v>
      </c>
      <c r="L35" s="16">
        <v>0.6</v>
      </c>
      <c r="M35" s="15">
        <v>0.6</v>
      </c>
      <c r="N35" s="16">
        <v>14.7</v>
      </c>
      <c r="O35" s="15">
        <v>67.5</v>
      </c>
      <c r="P35" s="14">
        <v>150</v>
      </c>
      <c r="Q35" s="16">
        <v>0.6</v>
      </c>
      <c r="R35" s="15">
        <v>0.6</v>
      </c>
      <c r="S35" s="16">
        <v>14.7</v>
      </c>
      <c r="T35" s="16">
        <v>67.5</v>
      </c>
    </row>
    <row r="36" spans="1:20">
      <c r="A36" s="1"/>
      <c r="B36" s="259" t="s">
        <v>142</v>
      </c>
      <c r="C36" s="260"/>
      <c r="D36" s="260"/>
      <c r="E36" s="260"/>
      <c r="F36" s="21">
        <v>75</v>
      </c>
      <c r="G36" s="20">
        <v>4.7</v>
      </c>
      <c r="H36" s="19">
        <v>8.6</v>
      </c>
      <c r="I36" s="20">
        <v>48.3</v>
      </c>
      <c r="J36" s="44">
        <v>287.3</v>
      </c>
      <c r="K36" s="21">
        <v>75</v>
      </c>
      <c r="L36" s="20">
        <v>4.7</v>
      </c>
      <c r="M36" s="19">
        <v>8.6</v>
      </c>
      <c r="N36" s="20">
        <v>48.3</v>
      </c>
      <c r="O36" s="44">
        <v>287.3</v>
      </c>
      <c r="P36" s="21">
        <v>75</v>
      </c>
      <c r="Q36" s="20">
        <v>4.7</v>
      </c>
      <c r="R36" s="19">
        <v>8.6</v>
      </c>
      <c r="S36" s="20">
        <v>48.3</v>
      </c>
      <c r="T36" s="19">
        <v>287.3</v>
      </c>
    </row>
    <row r="37" spans="1:20">
      <c r="A37" s="1"/>
      <c r="B37" s="261" t="s">
        <v>143</v>
      </c>
      <c r="C37" s="262"/>
      <c r="D37" s="262"/>
      <c r="E37" s="262"/>
      <c r="F37" s="27">
        <v>200</v>
      </c>
      <c r="G37" s="28">
        <v>0.8</v>
      </c>
      <c r="H37" s="29">
        <v>0</v>
      </c>
      <c r="I37" s="28">
        <v>19.600000000000001</v>
      </c>
      <c r="J37" s="45">
        <v>82</v>
      </c>
      <c r="K37" s="27">
        <v>200</v>
      </c>
      <c r="L37" s="29">
        <v>0.8</v>
      </c>
      <c r="M37" s="28">
        <v>0</v>
      </c>
      <c r="N37" s="29">
        <v>19.600000000000001</v>
      </c>
      <c r="O37" s="28">
        <v>82</v>
      </c>
      <c r="P37" s="27">
        <v>200</v>
      </c>
      <c r="Q37" s="28">
        <v>0.8</v>
      </c>
      <c r="R37" s="29">
        <v>0</v>
      </c>
      <c r="S37" s="28">
        <v>19.600000000000001</v>
      </c>
      <c r="T37" s="29">
        <v>82</v>
      </c>
    </row>
    <row r="38" spans="1:20">
      <c r="A38" s="1"/>
      <c r="B38" s="30"/>
      <c r="C38" s="30"/>
      <c r="D38" s="30"/>
      <c r="E38" s="30"/>
      <c r="F38" s="31"/>
      <c r="G38" s="32">
        <f>SUM(G35:G37)</f>
        <v>5.9</v>
      </c>
      <c r="H38" s="32">
        <f>SUM(H35:H37)</f>
        <v>9</v>
      </c>
      <c r="I38" s="32">
        <f>SUM(I35:I37)</f>
        <v>77.7</v>
      </c>
      <c r="J38" s="32">
        <f>SUM(J35:J37)</f>
        <v>414.3</v>
      </c>
      <c r="K38" s="33"/>
      <c r="L38" s="32">
        <f>SUM(L35:L37)</f>
        <v>6.1</v>
      </c>
      <c r="M38" s="32">
        <f>SUM(M35:M37)</f>
        <v>9.1999999999999993</v>
      </c>
      <c r="N38" s="32">
        <f>SUM(N35:N37)</f>
        <v>82.6</v>
      </c>
      <c r="O38" s="32">
        <f>SUM(O35:O37)</f>
        <v>436.8</v>
      </c>
      <c r="P38" s="33"/>
      <c r="Q38" s="32">
        <f>SUM(Q35:Q37)</f>
        <v>6.1</v>
      </c>
      <c r="R38" s="32">
        <f>SUM(R35:R37)</f>
        <v>9.1999999999999993</v>
      </c>
      <c r="S38" s="32">
        <f>SUM(S35:S37)</f>
        <v>82.6</v>
      </c>
      <c r="T38" s="32">
        <f>SUM(T35:T37)</f>
        <v>436.8</v>
      </c>
    </row>
    <row r="39" spans="1:20">
      <c r="A39" s="1"/>
      <c r="B39" s="30"/>
      <c r="C39" s="30"/>
      <c r="D39" s="30"/>
      <c r="E39" s="30"/>
      <c r="F39" s="31"/>
      <c r="G39" s="34"/>
      <c r="H39" s="34"/>
      <c r="I39" s="34"/>
      <c r="J39" s="46">
        <v>0.15</v>
      </c>
      <c r="K39" s="47"/>
      <c r="L39" s="36"/>
      <c r="M39" s="36"/>
      <c r="N39" s="36"/>
      <c r="O39" s="36">
        <v>0.15</v>
      </c>
      <c r="P39" s="47"/>
      <c r="Q39" s="36"/>
      <c r="R39" s="36"/>
      <c r="S39" s="36"/>
      <c r="T39" s="36">
        <v>0.15</v>
      </c>
    </row>
    <row r="40" spans="1:20">
      <c r="A40" s="1"/>
      <c r="B40" s="263" t="s">
        <v>144</v>
      </c>
      <c r="C40" s="264"/>
      <c r="D40" s="264"/>
      <c r="E40" s="265"/>
      <c r="F40" s="37" t="s">
        <v>132</v>
      </c>
      <c r="G40" s="38" t="s">
        <v>15</v>
      </c>
      <c r="H40" s="38" t="s">
        <v>16</v>
      </c>
      <c r="I40" s="38" t="s">
        <v>17</v>
      </c>
      <c r="J40" s="38" t="s">
        <v>133</v>
      </c>
      <c r="K40" s="39" t="s">
        <v>132</v>
      </c>
      <c r="L40" s="40" t="s">
        <v>15</v>
      </c>
      <c r="M40" s="40" t="s">
        <v>16</v>
      </c>
      <c r="N40" s="40" t="s">
        <v>17</v>
      </c>
      <c r="O40" s="40" t="s">
        <v>133</v>
      </c>
      <c r="P40" s="37" t="s">
        <v>132</v>
      </c>
      <c r="Q40" s="40" t="s">
        <v>15</v>
      </c>
      <c r="R40" s="40" t="s">
        <v>16</v>
      </c>
      <c r="S40" s="40" t="s">
        <v>17</v>
      </c>
      <c r="T40" s="40" t="s">
        <v>133</v>
      </c>
    </row>
    <row r="41" spans="1:20">
      <c r="A41" s="1"/>
      <c r="B41" s="251" t="s">
        <v>145</v>
      </c>
      <c r="C41" s="252"/>
      <c r="D41" s="252"/>
      <c r="E41" s="252"/>
      <c r="F41" s="14">
        <v>50</v>
      </c>
      <c r="G41" s="15">
        <v>0.5</v>
      </c>
      <c r="H41" s="16">
        <v>5.0599999999999996</v>
      </c>
      <c r="I41" s="15">
        <v>1.6</v>
      </c>
      <c r="J41" s="16">
        <v>55.3</v>
      </c>
      <c r="K41" s="14">
        <v>50</v>
      </c>
      <c r="L41" s="15">
        <v>0.5</v>
      </c>
      <c r="M41" s="16">
        <v>5.0599999999999996</v>
      </c>
      <c r="N41" s="15">
        <v>1.6</v>
      </c>
      <c r="O41" s="16">
        <v>55.3</v>
      </c>
      <c r="P41" s="14">
        <v>50</v>
      </c>
      <c r="Q41" s="15">
        <v>0.5</v>
      </c>
      <c r="R41" s="16">
        <v>5.0599999999999996</v>
      </c>
      <c r="S41" s="15">
        <v>1.6</v>
      </c>
      <c r="T41" s="16">
        <v>55.3</v>
      </c>
    </row>
    <row r="42" spans="1:20">
      <c r="A42" s="1"/>
      <c r="B42" s="259" t="s">
        <v>146</v>
      </c>
      <c r="C42" s="260"/>
      <c r="D42" s="260"/>
      <c r="E42" s="267"/>
      <c r="F42" s="18">
        <v>50</v>
      </c>
      <c r="G42" s="19">
        <v>5.9</v>
      </c>
      <c r="H42" s="20">
        <v>12.6</v>
      </c>
      <c r="I42" s="19">
        <v>5.8</v>
      </c>
      <c r="J42" s="19">
        <v>161</v>
      </c>
      <c r="K42" s="48">
        <v>75</v>
      </c>
      <c r="L42" s="20">
        <v>8.6999999999999993</v>
      </c>
      <c r="M42" s="19">
        <v>18.899999999999999</v>
      </c>
      <c r="N42" s="20">
        <v>8.6999999999999993</v>
      </c>
      <c r="O42" s="44">
        <v>241.5</v>
      </c>
      <c r="P42" s="21">
        <v>75</v>
      </c>
      <c r="Q42" s="20">
        <v>8.6999999999999993</v>
      </c>
      <c r="R42" s="19">
        <v>18.899999999999999</v>
      </c>
      <c r="S42" s="20">
        <v>8.6999999999999993</v>
      </c>
      <c r="T42" s="19">
        <v>241.5</v>
      </c>
    </row>
    <row r="43" spans="1:20">
      <c r="A43" s="1"/>
      <c r="B43" s="259" t="s">
        <v>21</v>
      </c>
      <c r="C43" s="260"/>
      <c r="D43" s="260"/>
      <c r="E43" s="260"/>
      <c r="F43" s="21">
        <v>100</v>
      </c>
      <c r="G43" s="19">
        <v>3.4</v>
      </c>
      <c r="H43" s="20">
        <v>2.9</v>
      </c>
      <c r="I43" s="19">
        <v>20.100000000000001</v>
      </c>
      <c r="J43" s="20">
        <v>120</v>
      </c>
      <c r="K43" s="21">
        <v>150</v>
      </c>
      <c r="L43" s="19">
        <v>5.0999999999999996</v>
      </c>
      <c r="M43" s="20">
        <v>4.4000000000000004</v>
      </c>
      <c r="N43" s="19">
        <v>30.3</v>
      </c>
      <c r="O43" s="20">
        <v>180</v>
      </c>
      <c r="P43" s="21">
        <v>150</v>
      </c>
      <c r="Q43" s="19">
        <v>5.0999999999999996</v>
      </c>
      <c r="R43" s="20">
        <v>4.4000000000000004</v>
      </c>
      <c r="S43" s="19">
        <v>30.4</v>
      </c>
      <c r="T43" s="19">
        <v>180</v>
      </c>
    </row>
    <row r="44" spans="1:20">
      <c r="A44" s="1"/>
      <c r="B44" s="259" t="s">
        <v>77</v>
      </c>
      <c r="C44" s="260"/>
      <c r="D44" s="260"/>
      <c r="E44" s="267"/>
      <c r="F44" s="18">
        <v>200</v>
      </c>
      <c r="G44" s="19">
        <v>2.4</v>
      </c>
      <c r="H44" s="20">
        <v>1.5</v>
      </c>
      <c r="I44" s="19">
        <v>21.5</v>
      </c>
      <c r="J44" s="19">
        <v>109.5</v>
      </c>
      <c r="K44" s="48">
        <v>200</v>
      </c>
      <c r="L44" s="19">
        <v>2.4</v>
      </c>
      <c r="M44" s="20">
        <v>1.5</v>
      </c>
      <c r="N44" s="19">
        <v>21.5</v>
      </c>
      <c r="O44" s="20">
        <v>109.5</v>
      </c>
      <c r="P44" s="21">
        <v>200</v>
      </c>
      <c r="Q44" s="19">
        <v>2.4</v>
      </c>
      <c r="R44" s="20">
        <v>1.5</v>
      </c>
      <c r="S44" s="19">
        <v>21.5</v>
      </c>
      <c r="T44" s="19">
        <v>109.5</v>
      </c>
    </row>
    <row r="45" spans="1:20">
      <c r="A45" s="1"/>
      <c r="B45" s="261" t="s">
        <v>34</v>
      </c>
      <c r="C45" s="262"/>
      <c r="D45" s="262"/>
      <c r="E45" s="262"/>
      <c r="F45" s="27">
        <v>40</v>
      </c>
      <c r="G45" s="28">
        <v>2</v>
      </c>
      <c r="H45" s="29">
        <v>0.4</v>
      </c>
      <c r="I45" s="28">
        <v>18.399999999999999</v>
      </c>
      <c r="J45" s="45">
        <v>88</v>
      </c>
      <c r="K45" s="27">
        <v>40</v>
      </c>
      <c r="L45" s="28">
        <v>2</v>
      </c>
      <c r="M45" s="29">
        <v>0.4</v>
      </c>
      <c r="N45" s="28">
        <v>18.399999999999999</v>
      </c>
      <c r="O45" s="45">
        <v>88</v>
      </c>
      <c r="P45" s="27">
        <v>40</v>
      </c>
      <c r="Q45" s="28">
        <v>2</v>
      </c>
      <c r="R45" s="29">
        <v>0.4</v>
      </c>
      <c r="S45" s="28">
        <v>18.399999999999999</v>
      </c>
      <c r="T45" s="29">
        <v>88</v>
      </c>
    </row>
    <row r="46" spans="1:20">
      <c r="A46" s="1"/>
      <c r="B46" s="30"/>
      <c r="C46" s="30"/>
      <c r="D46" s="30"/>
      <c r="E46" s="30"/>
      <c r="F46" s="31"/>
      <c r="G46" s="32">
        <f>SUM(G41:G45)</f>
        <v>14.2</v>
      </c>
      <c r="H46" s="32">
        <f>SUM(H41:H45)</f>
        <v>22.46</v>
      </c>
      <c r="I46" s="32">
        <f>SUM(I41:I45)</f>
        <v>67.400000000000006</v>
      </c>
      <c r="J46" s="32">
        <f>SUM(J41:J45)</f>
        <v>533.79999999999995</v>
      </c>
      <c r="K46" s="33"/>
      <c r="L46" s="32">
        <f>SUM(L41:L45)</f>
        <v>18.7</v>
      </c>
      <c r="M46" s="32">
        <f>SUM(M41:M45)</f>
        <v>30.26</v>
      </c>
      <c r="N46" s="32">
        <f>SUM(N41:N45)</f>
        <v>80.5</v>
      </c>
      <c r="O46" s="32">
        <f>SUM(O41:O45)</f>
        <v>674.3</v>
      </c>
      <c r="P46" s="33"/>
      <c r="Q46" s="32">
        <f>SUM(Q41:Q45)</f>
        <v>18.7</v>
      </c>
      <c r="R46" s="32">
        <f>SUM(R41:R45)</f>
        <v>30.26</v>
      </c>
      <c r="S46" s="32">
        <f>SUM(S41:S45)</f>
        <v>80.599999999999994</v>
      </c>
      <c r="T46" s="32">
        <f>SUM(T41:T45)</f>
        <v>674.3</v>
      </c>
    </row>
    <row r="47" spans="1:20">
      <c r="A47" s="1"/>
      <c r="B47" s="30"/>
      <c r="C47" s="30"/>
      <c r="D47" s="30"/>
      <c r="E47" s="30"/>
      <c r="F47" s="31"/>
      <c r="G47" s="34"/>
      <c r="H47" s="34"/>
      <c r="I47" s="34"/>
      <c r="J47" s="46">
        <v>0.23799999999999999</v>
      </c>
      <c r="K47" s="31"/>
      <c r="L47" s="34"/>
      <c r="M47" s="34"/>
      <c r="N47" s="34"/>
      <c r="O47" s="36">
        <v>0.25</v>
      </c>
      <c r="P47" s="31"/>
      <c r="Q47" s="34"/>
      <c r="R47" s="34"/>
      <c r="S47" s="34"/>
      <c r="T47" s="36">
        <v>0.25</v>
      </c>
    </row>
    <row r="48" spans="1:20">
      <c r="A48" s="1"/>
      <c r="B48" s="263" t="s">
        <v>147</v>
      </c>
      <c r="C48" s="264"/>
      <c r="D48" s="264"/>
      <c r="E48" s="265"/>
      <c r="F48" s="37" t="s">
        <v>132</v>
      </c>
      <c r="G48" s="38" t="s">
        <v>15</v>
      </c>
      <c r="H48" s="38" t="s">
        <v>16</v>
      </c>
      <c r="I48" s="38" t="s">
        <v>17</v>
      </c>
      <c r="J48" s="38" t="s">
        <v>133</v>
      </c>
      <c r="K48" s="39" t="s">
        <v>132</v>
      </c>
      <c r="L48" s="40" t="s">
        <v>15</v>
      </c>
      <c r="M48" s="40" t="s">
        <v>16</v>
      </c>
      <c r="N48" s="40" t="s">
        <v>17</v>
      </c>
      <c r="O48" s="40" t="s">
        <v>133</v>
      </c>
      <c r="P48" s="37" t="s">
        <v>132</v>
      </c>
      <c r="Q48" s="40" t="s">
        <v>15</v>
      </c>
      <c r="R48" s="40" t="s">
        <v>16</v>
      </c>
      <c r="S48" s="40" t="s">
        <v>17</v>
      </c>
      <c r="T48" s="40" t="s">
        <v>133</v>
      </c>
    </row>
    <row r="49" spans="1:20">
      <c r="A49" s="1"/>
      <c r="B49" s="259" t="s">
        <v>24</v>
      </c>
      <c r="C49" s="260"/>
      <c r="D49" s="260"/>
      <c r="E49" s="260"/>
      <c r="F49" s="21">
        <v>30</v>
      </c>
      <c r="G49" s="19">
        <v>2.2999999999999998</v>
      </c>
      <c r="H49" s="19">
        <v>0.9</v>
      </c>
      <c r="I49" s="20">
        <v>15.2</v>
      </c>
      <c r="J49" s="44">
        <v>79.2</v>
      </c>
      <c r="K49" s="21">
        <v>50</v>
      </c>
      <c r="L49" s="19">
        <v>3.8</v>
      </c>
      <c r="M49" s="19">
        <v>1.5</v>
      </c>
      <c r="N49" s="20">
        <v>25.3</v>
      </c>
      <c r="O49" s="44">
        <v>132</v>
      </c>
      <c r="P49" s="21">
        <v>50</v>
      </c>
      <c r="Q49" s="19">
        <v>3.8</v>
      </c>
      <c r="R49" s="19">
        <v>1.5</v>
      </c>
      <c r="S49" s="20">
        <v>25.3</v>
      </c>
      <c r="T49" s="44">
        <v>132</v>
      </c>
    </row>
    <row r="50" spans="1:20">
      <c r="A50" s="1"/>
      <c r="B50" s="261" t="s">
        <v>148</v>
      </c>
      <c r="C50" s="262"/>
      <c r="D50" s="262"/>
      <c r="E50" s="262"/>
      <c r="F50" s="27">
        <v>200</v>
      </c>
      <c r="G50" s="28">
        <v>6</v>
      </c>
      <c r="H50" s="29">
        <v>3</v>
      </c>
      <c r="I50" s="28">
        <v>7.6</v>
      </c>
      <c r="J50" s="29">
        <v>60</v>
      </c>
      <c r="K50" s="27">
        <v>200</v>
      </c>
      <c r="L50" s="28">
        <v>6</v>
      </c>
      <c r="M50" s="29">
        <v>3</v>
      </c>
      <c r="N50" s="28">
        <v>7.6</v>
      </c>
      <c r="O50" s="29">
        <v>60</v>
      </c>
      <c r="P50" s="27">
        <v>200</v>
      </c>
      <c r="Q50" s="28">
        <v>6</v>
      </c>
      <c r="R50" s="29">
        <v>3</v>
      </c>
      <c r="S50" s="28">
        <v>7.6</v>
      </c>
      <c r="T50" s="29">
        <v>60</v>
      </c>
    </row>
    <row r="51" spans="1:20">
      <c r="A51" s="1"/>
      <c r="B51" s="30"/>
      <c r="C51" s="30"/>
      <c r="D51" s="30"/>
      <c r="E51" s="30"/>
      <c r="F51" s="34"/>
      <c r="G51" s="34">
        <f>SUM(G49:G50)</f>
        <v>8.3000000000000007</v>
      </c>
      <c r="H51" s="34">
        <f>SUM(H49:H50)</f>
        <v>3.9</v>
      </c>
      <c r="I51" s="34">
        <f>SUM(I49:I50)</f>
        <v>22.8</v>
      </c>
      <c r="J51" s="34">
        <f>SUM(J49:J50)</f>
        <v>139.19999999999999</v>
      </c>
      <c r="K51" s="34"/>
      <c r="L51" s="34">
        <f>SUM(L49:L50)</f>
        <v>9.8000000000000007</v>
      </c>
      <c r="M51" s="34">
        <f>SUM(M49:M50)</f>
        <v>4.5</v>
      </c>
      <c r="N51" s="34">
        <f>SUM(N49:N50)</f>
        <v>32.9</v>
      </c>
      <c r="O51" s="34">
        <f>SUM(O49:O50)</f>
        <v>192</v>
      </c>
      <c r="P51" s="34"/>
      <c r="Q51" s="34">
        <f>SUM(Q49:Q50)</f>
        <v>9.8000000000000007</v>
      </c>
      <c r="R51" s="34">
        <f>SUM(R49:R50)</f>
        <v>4.5</v>
      </c>
      <c r="S51" s="34">
        <f>SUM(S49:S50)</f>
        <v>32.9</v>
      </c>
      <c r="T51" s="34">
        <f>SUM(T49:T50)</f>
        <v>192</v>
      </c>
    </row>
    <row r="52" spans="1:20">
      <c r="A52" s="1"/>
      <c r="B52" s="30"/>
      <c r="C52" s="30"/>
      <c r="D52" s="30"/>
      <c r="E52" s="30"/>
      <c r="F52" s="34"/>
      <c r="G52" s="34"/>
      <c r="H52" s="34"/>
      <c r="I52" s="34"/>
      <c r="J52" s="46">
        <v>8.2000000000000003E-2</v>
      </c>
      <c r="K52" s="34"/>
      <c r="L52" s="34"/>
      <c r="M52" s="34"/>
      <c r="N52" s="34"/>
      <c r="O52" s="36">
        <v>0.08</v>
      </c>
      <c r="P52" s="34"/>
      <c r="Q52" s="34"/>
      <c r="R52" s="34"/>
      <c r="S52" s="34"/>
      <c r="T52" s="36">
        <v>0.08</v>
      </c>
    </row>
    <row r="53" spans="1:20">
      <c r="A53" s="1"/>
      <c r="B53" s="243" t="s">
        <v>149</v>
      </c>
      <c r="C53" s="243"/>
      <c r="D53" s="243"/>
      <c r="E53" s="243"/>
      <c r="F53" s="34"/>
      <c r="G53" s="49">
        <f>G51+G38+G32+G23+G46</f>
        <v>64</v>
      </c>
      <c r="H53" s="49">
        <f>H51+H38+H32+H23+H46</f>
        <v>88.26</v>
      </c>
      <c r="I53" s="49">
        <f>I51+I38+I32+I23+I46</f>
        <v>323.23</v>
      </c>
      <c r="J53" s="49">
        <f>J51+J38+J32+J23+J46</f>
        <v>2399.1999999999998</v>
      </c>
      <c r="K53" s="49"/>
      <c r="L53" s="49">
        <f>L51+L38+L32+L23+L46</f>
        <v>81.25</v>
      </c>
      <c r="M53" s="49">
        <f>M51+M38+M32+M23+M46</f>
        <v>115.16</v>
      </c>
      <c r="N53" s="49">
        <f>N51+N38+N32+N23+N46</f>
        <v>387.83</v>
      </c>
      <c r="O53" s="49">
        <f>O51+O38+O32+O23+O46</f>
        <v>2972</v>
      </c>
      <c r="P53" s="49"/>
      <c r="Q53" s="49">
        <f>Q51+Q38+Q32+Q23+Q46</f>
        <v>81.25</v>
      </c>
      <c r="R53" s="49">
        <f>R51+R38+R32+R23+R46</f>
        <v>115.16</v>
      </c>
      <c r="S53" s="49">
        <f>S51+S38+S32+S23+S46</f>
        <v>387.93</v>
      </c>
      <c r="T53" s="49">
        <f>T51+T38+T32+T23+T46</f>
        <v>2972</v>
      </c>
    </row>
    <row r="54" spans="1:20">
      <c r="A54" s="1"/>
      <c r="B54" s="30"/>
      <c r="C54" s="30"/>
      <c r="D54" s="30"/>
      <c r="E54" s="30"/>
      <c r="F54" s="34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</row>
    <row r="55" spans="1:20">
      <c r="A55" s="1"/>
      <c r="B55" s="30"/>
      <c r="C55" s="30"/>
      <c r="D55" s="30"/>
      <c r="E55" s="51"/>
      <c r="F55" s="30"/>
      <c r="G55" s="30"/>
      <c r="H55" s="30"/>
      <c r="I55" s="30"/>
      <c r="J55" s="52" t="s">
        <v>40</v>
      </c>
      <c r="K55" s="53"/>
      <c r="L55" s="53"/>
      <c r="M55" s="53"/>
      <c r="N55" s="53"/>
      <c r="O55" s="53"/>
      <c r="P55" s="53"/>
      <c r="Q55" s="53"/>
      <c r="R55" s="53"/>
      <c r="S55" s="53"/>
      <c r="T55" s="53"/>
    </row>
    <row r="56" spans="1:20">
      <c r="A56" s="1"/>
      <c r="B56" s="276" t="s">
        <v>128</v>
      </c>
      <c r="C56" s="277"/>
      <c r="D56" s="277"/>
      <c r="E56" s="278"/>
      <c r="F56" s="268" t="s">
        <v>129</v>
      </c>
      <c r="G56" s="269"/>
      <c r="H56" s="269"/>
      <c r="I56" s="269"/>
      <c r="J56" s="270"/>
      <c r="K56" s="268" t="s">
        <v>130</v>
      </c>
      <c r="L56" s="269"/>
      <c r="M56" s="269"/>
      <c r="N56" s="269"/>
      <c r="O56" s="270"/>
      <c r="P56" s="268" t="s">
        <v>131</v>
      </c>
      <c r="Q56" s="269"/>
      <c r="R56" s="269"/>
      <c r="S56" s="269"/>
      <c r="T56" s="270"/>
    </row>
    <row r="57" spans="1:20">
      <c r="A57" s="1"/>
      <c r="B57" s="280"/>
      <c r="C57" s="281"/>
      <c r="D57" s="281"/>
      <c r="E57" s="282"/>
      <c r="F57" s="37" t="s">
        <v>132</v>
      </c>
      <c r="G57" s="40" t="s">
        <v>15</v>
      </c>
      <c r="H57" s="40" t="s">
        <v>16</v>
      </c>
      <c r="I57" s="40" t="s">
        <v>17</v>
      </c>
      <c r="J57" s="40" t="s">
        <v>133</v>
      </c>
      <c r="K57" s="39" t="s">
        <v>132</v>
      </c>
      <c r="L57" s="40" t="s">
        <v>15</v>
      </c>
      <c r="M57" s="40" t="s">
        <v>16</v>
      </c>
      <c r="N57" s="40" t="s">
        <v>17</v>
      </c>
      <c r="O57" s="40" t="s">
        <v>133</v>
      </c>
      <c r="P57" s="37" t="s">
        <v>132</v>
      </c>
      <c r="Q57" s="40" t="s">
        <v>15</v>
      </c>
      <c r="R57" s="40" t="s">
        <v>16</v>
      </c>
      <c r="S57" s="40" t="s">
        <v>17</v>
      </c>
      <c r="T57" s="40" t="s">
        <v>133</v>
      </c>
    </row>
    <row r="58" spans="1:20">
      <c r="A58" s="1"/>
      <c r="B58" s="259" t="s">
        <v>150</v>
      </c>
      <c r="C58" s="260"/>
      <c r="D58" s="260"/>
      <c r="E58" s="260"/>
      <c r="F58" s="21">
        <v>50</v>
      </c>
      <c r="G58" s="54">
        <v>0.35</v>
      </c>
      <c r="H58" s="55">
        <v>0</v>
      </c>
      <c r="I58" s="54">
        <v>0.9</v>
      </c>
      <c r="J58" s="55">
        <v>5.5</v>
      </c>
      <c r="K58" s="18">
        <v>50</v>
      </c>
      <c r="L58" s="54">
        <v>0.35</v>
      </c>
      <c r="M58" s="55">
        <v>0</v>
      </c>
      <c r="N58" s="54">
        <v>0.9</v>
      </c>
      <c r="O58" s="55">
        <v>5.5</v>
      </c>
      <c r="P58" s="21">
        <v>50</v>
      </c>
      <c r="Q58" s="54">
        <v>0.35</v>
      </c>
      <c r="R58" s="55">
        <v>0</v>
      </c>
      <c r="S58" s="54">
        <v>0.9</v>
      </c>
      <c r="T58" s="55">
        <v>5.5</v>
      </c>
    </row>
    <row r="59" spans="1:20">
      <c r="A59" s="1"/>
      <c r="B59" s="259" t="s">
        <v>151</v>
      </c>
      <c r="C59" s="260"/>
      <c r="D59" s="260"/>
      <c r="E59" s="260"/>
      <c r="F59" s="21">
        <v>50</v>
      </c>
      <c r="G59" s="20">
        <v>5.8</v>
      </c>
      <c r="H59" s="19">
        <v>1.5</v>
      </c>
      <c r="I59" s="20">
        <v>4.0999999999999996</v>
      </c>
      <c r="J59" s="44">
        <v>53</v>
      </c>
      <c r="K59" s="21">
        <v>75</v>
      </c>
      <c r="L59" s="19">
        <v>8.6</v>
      </c>
      <c r="M59" s="20">
        <v>2.2000000000000002</v>
      </c>
      <c r="N59" s="19">
        <v>6.2</v>
      </c>
      <c r="O59" s="44">
        <v>79.5</v>
      </c>
      <c r="P59" s="21">
        <v>75</v>
      </c>
      <c r="Q59" s="19">
        <v>8.6</v>
      </c>
      <c r="R59" s="20">
        <v>2.2000000000000002</v>
      </c>
      <c r="S59" s="19">
        <v>6.2</v>
      </c>
      <c r="T59" s="19">
        <v>79.5</v>
      </c>
    </row>
    <row r="60" spans="1:20">
      <c r="A60" s="1"/>
      <c r="B60" s="259" t="s">
        <v>72</v>
      </c>
      <c r="C60" s="260"/>
      <c r="D60" s="260"/>
      <c r="E60" s="260"/>
      <c r="F60" s="21">
        <v>100</v>
      </c>
      <c r="G60" s="20">
        <v>3</v>
      </c>
      <c r="H60" s="19">
        <v>3</v>
      </c>
      <c r="I60" s="20">
        <v>14.6</v>
      </c>
      <c r="J60" s="19">
        <v>97.3</v>
      </c>
      <c r="K60" s="21">
        <v>150</v>
      </c>
      <c r="L60" s="20">
        <v>4.5</v>
      </c>
      <c r="M60" s="19">
        <v>4.5</v>
      </c>
      <c r="N60" s="20">
        <v>21.92</v>
      </c>
      <c r="O60" s="19">
        <v>145.94999999999999</v>
      </c>
      <c r="P60" s="48">
        <v>150</v>
      </c>
      <c r="Q60" s="20">
        <v>4.5</v>
      </c>
      <c r="R60" s="19">
        <v>4.5</v>
      </c>
      <c r="S60" s="20">
        <v>21.92</v>
      </c>
      <c r="T60" s="19">
        <v>145.94999999999999</v>
      </c>
    </row>
    <row r="61" spans="1:20">
      <c r="A61" s="1"/>
      <c r="B61" s="259" t="s">
        <v>44</v>
      </c>
      <c r="C61" s="260"/>
      <c r="D61" s="260"/>
      <c r="E61" s="267"/>
      <c r="F61" s="18">
        <v>200</v>
      </c>
      <c r="G61" s="19">
        <v>4</v>
      </c>
      <c r="H61" s="20">
        <v>3</v>
      </c>
      <c r="I61" s="19">
        <v>20.8</v>
      </c>
      <c r="J61" s="19">
        <v>128.6</v>
      </c>
      <c r="K61" s="48">
        <v>200</v>
      </c>
      <c r="L61" s="19">
        <v>4</v>
      </c>
      <c r="M61" s="20">
        <v>3</v>
      </c>
      <c r="N61" s="19">
        <v>20.8</v>
      </c>
      <c r="O61" s="19">
        <v>128.6</v>
      </c>
      <c r="P61" s="18">
        <v>200</v>
      </c>
      <c r="Q61" s="19">
        <v>4</v>
      </c>
      <c r="R61" s="20">
        <v>3</v>
      </c>
      <c r="S61" s="19">
        <v>20.8</v>
      </c>
      <c r="T61" s="19">
        <v>128.6</v>
      </c>
    </row>
    <row r="62" spans="1:20">
      <c r="A62" s="1"/>
      <c r="B62" s="261" t="s">
        <v>24</v>
      </c>
      <c r="C62" s="262"/>
      <c r="D62" s="262"/>
      <c r="E62" s="262"/>
      <c r="F62" s="27">
        <v>20</v>
      </c>
      <c r="G62" s="28">
        <v>1.5</v>
      </c>
      <c r="H62" s="29">
        <v>0.6</v>
      </c>
      <c r="I62" s="28">
        <v>10.1</v>
      </c>
      <c r="J62" s="29">
        <v>52.8</v>
      </c>
      <c r="K62" s="56">
        <v>30</v>
      </c>
      <c r="L62" s="28">
        <v>2.2999999999999998</v>
      </c>
      <c r="M62" s="29">
        <v>0.9</v>
      </c>
      <c r="N62" s="28">
        <v>15.2</v>
      </c>
      <c r="O62" s="29">
        <v>79.2</v>
      </c>
      <c r="P62" s="56">
        <v>30</v>
      </c>
      <c r="Q62" s="28">
        <v>2.2999999999999998</v>
      </c>
      <c r="R62" s="29">
        <v>0.9</v>
      </c>
      <c r="S62" s="28">
        <v>15.2</v>
      </c>
      <c r="T62" s="29">
        <v>79.2</v>
      </c>
    </row>
    <row r="63" spans="1:20">
      <c r="A63" s="1"/>
      <c r="B63" s="8"/>
      <c r="C63" s="8"/>
      <c r="D63" s="8"/>
      <c r="E63" s="8"/>
      <c r="F63" s="57"/>
      <c r="G63" s="58">
        <f>SUM(G58:G62)</f>
        <v>14.65</v>
      </c>
      <c r="H63" s="58">
        <f>SUM(H58:H62)</f>
        <v>8.1</v>
      </c>
      <c r="I63" s="58">
        <f>SUM(I58:I62)</f>
        <v>50.5</v>
      </c>
      <c r="J63" s="58">
        <f>SUM(J58:J62)</f>
        <v>337.2</v>
      </c>
      <c r="K63" s="33"/>
      <c r="L63" s="58">
        <f>SUM(L58:L62)</f>
        <v>19.75</v>
      </c>
      <c r="M63" s="58">
        <f>SUM(M58:M62)</f>
        <v>10.6</v>
      </c>
      <c r="N63" s="58">
        <f>SUM(N58:N62)</f>
        <v>65.02</v>
      </c>
      <c r="O63" s="58">
        <f>SUM(O58:O62)</f>
        <v>438.75</v>
      </c>
      <c r="P63" s="33"/>
      <c r="Q63" s="58">
        <f>SUM(Q58:Q62)</f>
        <v>19.75</v>
      </c>
      <c r="R63" s="58">
        <f>SUM(R58:R62)</f>
        <v>10.6</v>
      </c>
      <c r="S63" s="58">
        <f>SUM(S58:S62)</f>
        <v>65.02</v>
      </c>
      <c r="T63" s="58">
        <f>SUM(T58:T62)</f>
        <v>438.75</v>
      </c>
    </row>
    <row r="64" spans="1:20">
      <c r="A64" s="1"/>
      <c r="B64" s="8"/>
      <c r="C64" s="8"/>
      <c r="D64" s="8"/>
      <c r="E64" s="8"/>
      <c r="F64" s="57"/>
      <c r="G64" s="59"/>
      <c r="H64" s="59"/>
      <c r="I64" s="59"/>
      <c r="J64" s="60">
        <v>0.2</v>
      </c>
      <c r="K64" s="57"/>
      <c r="L64" s="59"/>
      <c r="M64" s="59"/>
      <c r="N64" s="59"/>
      <c r="O64" s="60">
        <v>0.2</v>
      </c>
      <c r="P64" s="57"/>
      <c r="Q64" s="59"/>
      <c r="R64" s="59"/>
      <c r="S64" s="59"/>
      <c r="T64" s="60">
        <v>0.2</v>
      </c>
    </row>
    <row r="65" spans="1:20">
      <c r="A65" s="1"/>
      <c r="B65" s="263" t="s">
        <v>137</v>
      </c>
      <c r="C65" s="264"/>
      <c r="D65" s="264"/>
      <c r="E65" s="265"/>
      <c r="F65" s="37" t="s">
        <v>132</v>
      </c>
      <c r="G65" s="40" t="s">
        <v>15</v>
      </c>
      <c r="H65" s="40" t="s">
        <v>16</v>
      </c>
      <c r="I65" s="40" t="s">
        <v>17</v>
      </c>
      <c r="J65" s="40" t="s">
        <v>133</v>
      </c>
      <c r="K65" s="61" t="s">
        <v>132</v>
      </c>
      <c r="L65" s="40" t="s">
        <v>15</v>
      </c>
      <c r="M65" s="40" t="s">
        <v>16</v>
      </c>
      <c r="N65" s="40" t="s">
        <v>17</v>
      </c>
      <c r="O65" s="40" t="s">
        <v>133</v>
      </c>
      <c r="P65" s="37" t="s">
        <v>132</v>
      </c>
      <c r="Q65" s="40" t="s">
        <v>15</v>
      </c>
      <c r="R65" s="40" t="s">
        <v>16</v>
      </c>
      <c r="S65" s="40" t="s">
        <v>17</v>
      </c>
      <c r="T65" s="40" t="s">
        <v>133</v>
      </c>
    </row>
    <row r="66" spans="1:20">
      <c r="A66" s="1"/>
      <c r="B66" s="251" t="s">
        <v>152</v>
      </c>
      <c r="C66" s="252"/>
      <c r="D66" s="252"/>
      <c r="E66" s="252"/>
      <c r="F66" s="14">
        <v>50</v>
      </c>
      <c r="G66" s="15">
        <v>1.5</v>
      </c>
      <c r="H66" s="16">
        <v>6</v>
      </c>
      <c r="I66" s="15">
        <v>2.8</v>
      </c>
      <c r="J66" s="16">
        <v>70</v>
      </c>
      <c r="K66" s="41">
        <v>100</v>
      </c>
      <c r="L66" s="16">
        <v>3</v>
      </c>
      <c r="M66" s="15">
        <v>12</v>
      </c>
      <c r="N66" s="16">
        <v>5.6</v>
      </c>
      <c r="O66" s="16">
        <v>140</v>
      </c>
      <c r="P66" s="42">
        <v>100</v>
      </c>
      <c r="Q66" s="16">
        <v>3</v>
      </c>
      <c r="R66" s="15">
        <v>12</v>
      </c>
      <c r="S66" s="16">
        <v>5.6</v>
      </c>
      <c r="T66" s="16">
        <v>140</v>
      </c>
    </row>
    <row r="67" spans="1:20">
      <c r="A67" s="1"/>
      <c r="B67" s="259" t="s">
        <v>153</v>
      </c>
      <c r="C67" s="260"/>
      <c r="D67" s="260"/>
      <c r="E67" s="260"/>
      <c r="F67" s="21">
        <v>200</v>
      </c>
      <c r="G67" s="20">
        <v>6.24</v>
      </c>
      <c r="H67" s="19">
        <v>5.04</v>
      </c>
      <c r="I67" s="20">
        <v>17.84</v>
      </c>
      <c r="J67" s="19">
        <v>142</v>
      </c>
      <c r="K67" s="18">
        <v>250</v>
      </c>
      <c r="L67" s="19">
        <v>7.8</v>
      </c>
      <c r="M67" s="20">
        <v>6.3</v>
      </c>
      <c r="N67" s="19">
        <v>22.3</v>
      </c>
      <c r="O67" s="19">
        <v>177.5</v>
      </c>
      <c r="P67" s="18">
        <v>250</v>
      </c>
      <c r="Q67" s="19">
        <v>7.8</v>
      </c>
      <c r="R67" s="20">
        <v>6.3</v>
      </c>
      <c r="S67" s="19">
        <v>22.3</v>
      </c>
      <c r="T67" s="19">
        <v>177.5</v>
      </c>
    </row>
    <row r="68" spans="1:20">
      <c r="A68" s="1"/>
      <c r="B68" s="259" t="s">
        <v>79</v>
      </c>
      <c r="C68" s="260"/>
      <c r="D68" s="260"/>
      <c r="E68" s="267"/>
      <c r="F68" s="18">
        <v>40</v>
      </c>
      <c r="G68" s="19">
        <v>10.5</v>
      </c>
      <c r="H68" s="20">
        <v>14.8</v>
      </c>
      <c r="I68" s="19">
        <v>3.4</v>
      </c>
      <c r="J68" s="19">
        <v>187.2</v>
      </c>
      <c r="K68" s="18">
        <v>60</v>
      </c>
      <c r="L68" s="19">
        <v>15.7</v>
      </c>
      <c r="M68" s="20">
        <v>22.2</v>
      </c>
      <c r="N68" s="19">
        <v>5.0999999999999996</v>
      </c>
      <c r="O68" s="19">
        <v>280.7</v>
      </c>
      <c r="P68" s="18">
        <v>60</v>
      </c>
      <c r="Q68" s="19">
        <v>15.7</v>
      </c>
      <c r="R68" s="20">
        <v>22.2</v>
      </c>
      <c r="S68" s="19">
        <v>5.0999999999999996</v>
      </c>
      <c r="T68" s="19">
        <v>280.7</v>
      </c>
    </row>
    <row r="69" spans="1:20">
      <c r="A69" s="1"/>
      <c r="B69" s="259" t="s">
        <v>56</v>
      </c>
      <c r="C69" s="260"/>
      <c r="D69" s="260"/>
      <c r="E69" s="260"/>
      <c r="F69" s="21">
        <v>100</v>
      </c>
      <c r="G69" s="20">
        <v>2.1</v>
      </c>
      <c r="H69" s="19">
        <v>3.3</v>
      </c>
      <c r="I69" s="20">
        <v>13.4</v>
      </c>
      <c r="J69" s="19">
        <v>92</v>
      </c>
      <c r="K69" s="21">
        <v>150</v>
      </c>
      <c r="L69" s="20">
        <v>3.2</v>
      </c>
      <c r="M69" s="19">
        <v>4.9000000000000004</v>
      </c>
      <c r="N69" s="20">
        <v>20</v>
      </c>
      <c r="O69" s="19">
        <v>138.30000000000001</v>
      </c>
      <c r="P69" s="21">
        <v>150</v>
      </c>
      <c r="Q69" s="20">
        <v>3.2</v>
      </c>
      <c r="R69" s="19">
        <v>4.9000000000000004</v>
      </c>
      <c r="S69" s="20">
        <v>20</v>
      </c>
      <c r="T69" s="19">
        <v>138.30000000000001</v>
      </c>
    </row>
    <row r="70" spans="1:20">
      <c r="A70" s="1"/>
      <c r="B70" s="259" t="s">
        <v>154</v>
      </c>
      <c r="C70" s="260"/>
      <c r="D70" s="260"/>
      <c r="E70" s="260"/>
      <c r="F70" s="21">
        <v>200</v>
      </c>
      <c r="G70" s="20">
        <v>0.4</v>
      </c>
      <c r="H70" s="19">
        <v>0</v>
      </c>
      <c r="I70" s="20">
        <v>23.2</v>
      </c>
      <c r="J70" s="19">
        <v>92</v>
      </c>
      <c r="K70" s="18">
        <v>200</v>
      </c>
      <c r="L70" s="19">
        <v>0.4</v>
      </c>
      <c r="M70" s="20">
        <v>0</v>
      </c>
      <c r="N70" s="19">
        <v>23.2</v>
      </c>
      <c r="O70" s="20">
        <v>92</v>
      </c>
      <c r="P70" s="21">
        <v>200</v>
      </c>
      <c r="Q70" s="20">
        <v>0.4</v>
      </c>
      <c r="R70" s="19">
        <v>0</v>
      </c>
      <c r="S70" s="20">
        <v>23.2</v>
      </c>
      <c r="T70" s="19">
        <v>92</v>
      </c>
    </row>
    <row r="71" spans="1:20">
      <c r="A71" s="1"/>
      <c r="B71" s="259" t="s">
        <v>24</v>
      </c>
      <c r="C71" s="260"/>
      <c r="D71" s="260"/>
      <c r="E71" s="260"/>
      <c r="F71" s="21">
        <v>30</v>
      </c>
      <c r="G71" s="20">
        <v>2.2999999999999998</v>
      </c>
      <c r="H71" s="19">
        <v>0.9</v>
      </c>
      <c r="I71" s="20">
        <v>15.2</v>
      </c>
      <c r="J71" s="44">
        <v>79.2</v>
      </c>
      <c r="K71" s="21">
        <v>30</v>
      </c>
      <c r="L71" s="19">
        <v>2.2999999999999998</v>
      </c>
      <c r="M71" s="19">
        <v>0.9</v>
      </c>
      <c r="N71" s="20">
        <v>15.2</v>
      </c>
      <c r="O71" s="44">
        <v>79.2</v>
      </c>
      <c r="P71" s="21">
        <v>30</v>
      </c>
      <c r="Q71" s="20">
        <v>2.2999999999999998</v>
      </c>
      <c r="R71" s="19">
        <v>0.9</v>
      </c>
      <c r="S71" s="20">
        <v>15.2</v>
      </c>
      <c r="T71" s="19">
        <v>79.2</v>
      </c>
    </row>
    <row r="72" spans="1:20">
      <c r="A72" s="1"/>
      <c r="B72" s="261" t="s">
        <v>34</v>
      </c>
      <c r="C72" s="262"/>
      <c r="D72" s="262"/>
      <c r="E72" s="262"/>
      <c r="F72" s="27">
        <v>40</v>
      </c>
      <c r="G72" s="28">
        <v>2</v>
      </c>
      <c r="H72" s="29">
        <v>0.4</v>
      </c>
      <c r="I72" s="28">
        <v>18.399999999999999</v>
      </c>
      <c r="J72" s="45">
        <v>88</v>
      </c>
      <c r="K72" s="27">
        <v>50</v>
      </c>
      <c r="L72" s="29">
        <v>2.5</v>
      </c>
      <c r="M72" s="28">
        <v>0.5</v>
      </c>
      <c r="N72" s="29">
        <v>23</v>
      </c>
      <c r="O72" s="45">
        <v>110</v>
      </c>
      <c r="P72" s="27">
        <v>50</v>
      </c>
      <c r="Q72" s="29">
        <v>2.5</v>
      </c>
      <c r="R72" s="28">
        <v>0.5</v>
      </c>
      <c r="S72" s="29">
        <v>23</v>
      </c>
      <c r="T72" s="29">
        <v>110</v>
      </c>
    </row>
    <row r="73" spans="1:20">
      <c r="A73" s="1"/>
      <c r="B73" s="8"/>
      <c r="C73" s="8"/>
      <c r="D73" s="8"/>
      <c r="E73" s="8"/>
      <c r="F73" s="57"/>
      <c r="G73" s="58">
        <f>SUM(G66:G72)</f>
        <v>25.04</v>
      </c>
      <c r="H73" s="58">
        <f>SUM(H66:H72)</f>
        <v>30.44</v>
      </c>
      <c r="I73" s="58">
        <f>SUM(I66:I72)</f>
        <v>94.24</v>
      </c>
      <c r="J73" s="58">
        <f>SUM(J66:J72)</f>
        <v>750.4</v>
      </c>
      <c r="K73" s="62"/>
      <c r="L73" s="58">
        <f>SUM(L66:L72)</f>
        <v>34.9</v>
      </c>
      <c r="M73" s="58">
        <f>SUM(M66:M72)</f>
        <v>46.8</v>
      </c>
      <c r="N73" s="58">
        <f>SUM(N66:N72)</f>
        <v>114.4</v>
      </c>
      <c r="O73" s="58">
        <f>SUM(O66:O72)</f>
        <v>1017.7</v>
      </c>
      <c r="P73" s="62"/>
      <c r="Q73" s="58">
        <f>SUM(Q66:Q72)</f>
        <v>34.9</v>
      </c>
      <c r="R73" s="58">
        <f>SUM(R66:R72)</f>
        <v>46.8</v>
      </c>
      <c r="S73" s="58">
        <f>SUM(S66:S72)</f>
        <v>114.4</v>
      </c>
      <c r="T73" s="58">
        <f>SUM(T66:T72)</f>
        <v>1017.7</v>
      </c>
    </row>
    <row r="74" spans="1:20">
      <c r="A74" s="1"/>
      <c r="B74" s="8"/>
      <c r="C74" s="8"/>
      <c r="D74" s="8"/>
      <c r="E74" s="8"/>
      <c r="F74" s="57"/>
      <c r="G74" s="59"/>
      <c r="H74" s="59"/>
      <c r="I74" s="59"/>
      <c r="J74" s="60">
        <v>0.35</v>
      </c>
      <c r="K74" s="57"/>
      <c r="L74" s="59"/>
      <c r="M74" s="59"/>
      <c r="N74" s="59"/>
      <c r="O74" s="60">
        <v>0.35</v>
      </c>
      <c r="P74" s="57"/>
      <c r="Q74" s="59"/>
      <c r="R74" s="59"/>
      <c r="S74" s="59"/>
      <c r="T74" s="60">
        <v>0.35</v>
      </c>
    </row>
    <row r="75" spans="1:20">
      <c r="A75" s="1"/>
      <c r="B75" s="263" t="s">
        <v>140</v>
      </c>
      <c r="C75" s="264"/>
      <c r="D75" s="264"/>
      <c r="E75" s="265"/>
      <c r="F75" s="37" t="s">
        <v>132</v>
      </c>
      <c r="G75" s="40" t="s">
        <v>15</v>
      </c>
      <c r="H75" s="40" t="s">
        <v>16</v>
      </c>
      <c r="I75" s="40" t="s">
        <v>17</v>
      </c>
      <c r="J75" s="40" t="s">
        <v>133</v>
      </c>
      <c r="K75" s="61" t="s">
        <v>132</v>
      </c>
      <c r="L75" s="40" t="s">
        <v>15</v>
      </c>
      <c r="M75" s="40" t="s">
        <v>16</v>
      </c>
      <c r="N75" s="40" t="s">
        <v>17</v>
      </c>
      <c r="O75" s="40" t="s">
        <v>133</v>
      </c>
      <c r="P75" s="37" t="s">
        <v>132</v>
      </c>
      <c r="Q75" s="40" t="s">
        <v>15</v>
      </c>
      <c r="R75" s="40" t="s">
        <v>16</v>
      </c>
      <c r="S75" s="40" t="s">
        <v>17</v>
      </c>
      <c r="T75" s="40" t="s">
        <v>133</v>
      </c>
    </row>
    <row r="76" spans="1:20">
      <c r="A76" s="1"/>
      <c r="B76" s="251" t="s">
        <v>155</v>
      </c>
      <c r="C76" s="252"/>
      <c r="D76" s="252"/>
      <c r="E76" s="266"/>
      <c r="F76" s="41">
        <v>100</v>
      </c>
      <c r="G76" s="16">
        <v>0.4</v>
      </c>
      <c r="H76" s="15">
        <v>0.3</v>
      </c>
      <c r="I76" s="16">
        <v>9.5</v>
      </c>
      <c r="J76" s="15">
        <v>42</v>
      </c>
      <c r="K76" s="14">
        <v>150</v>
      </c>
      <c r="L76" s="16">
        <v>0.6</v>
      </c>
      <c r="M76" s="15">
        <v>0.45</v>
      </c>
      <c r="N76" s="16">
        <v>14.2</v>
      </c>
      <c r="O76" s="15">
        <v>63</v>
      </c>
      <c r="P76" s="14">
        <v>150</v>
      </c>
      <c r="Q76" s="16">
        <v>0.6</v>
      </c>
      <c r="R76" s="15">
        <v>0.45</v>
      </c>
      <c r="S76" s="16">
        <v>14.2</v>
      </c>
      <c r="T76" s="16">
        <v>63</v>
      </c>
    </row>
    <row r="77" spans="1:20">
      <c r="A77" s="1"/>
      <c r="B77" s="259" t="s">
        <v>109</v>
      </c>
      <c r="C77" s="260"/>
      <c r="D77" s="260"/>
      <c r="E77" s="260"/>
      <c r="F77" s="21" t="s">
        <v>75</v>
      </c>
      <c r="G77" s="20">
        <v>9</v>
      </c>
      <c r="H77" s="19">
        <v>6.6</v>
      </c>
      <c r="I77" s="20">
        <v>10.8</v>
      </c>
      <c r="J77" s="19">
        <v>139.4</v>
      </c>
      <c r="K77" s="21" t="s">
        <v>75</v>
      </c>
      <c r="L77" s="20">
        <v>9</v>
      </c>
      <c r="M77" s="19">
        <v>6.6</v>
      </c>
      <c r="N77" s="20">
        <v>10.8</v>
      </c>
      <c r="O77" s="19">
        <v>139.4</v>
      </c>
      <c r="P77" s="21" t="s">
        <v>75</v>
      </c>
      <c r="Q77" s="20">
        <v>9</v>
      </c>
      <c r="R77" s="19">
        <v>6.6</v>
      </c>
      <c r="S77" s="20">
        <v>10.8</v>
      </c>
      <c r="T77" s="19">
        <v>139.4</v>
      </c>
    </row>
    <row r="78" spans="1:20">
      <c r="A78" s="1"/>
      <c r="B78" s="261" t="s">
        <v>156</v>
      </c>
      <c r="C78" s="262"/>
      <c r="D78" s="262"/>
      <c r="E78" s="262"/>
      <c r="F78" s="27">
        <v>200</v>
      </c>
      <c r="G78" s="28">
        <v>0.2</v>
      </c>
      <c r="H78" s="29"/>
      <c r="I78" s="28">
        <v>14</v>
      </c>
      <c r="J78" s="45">
        <v>58</v>
      </c>
      <c r="K78" s="27">
        <v>200</v>
      </c>
      <c r="L78" s="28">
        <v>0.2</v>
      </c>
      <c r="M78" s="29"/>
      <c r="N78" s="28">
        <v>14</v>
      </c>
      <c r="O78" s="29">
        <v>58</v>
      </c>
      <c r="P78" s="27">
        <v>200</v>
      </c>
      <c r="Q78" s="28">
        <v>0.2</v>
      </c>
      <c r="R78" s="29"/>
      <c r="S78" s="28">
        <v>14</v>
      </c>
      <c r="T78" s="29">
        <v>58</v>
      </c>
    </row>
    <row r="79" spans="1:20">
      <c r="A79" s="1"/>
      <c r="B79" s="8"/>
      <c r="C79" s="8"/>
      <c r="D79" s="8"/>
      <c r="E79" s="8"/>
      <c r="F79" s="57"/>
      <c r="G79" s="58">
        <f>SUM(G76:G78)</f>
        <v>9.6</v>
      </c>
      <c r="H79" s="58">
        <f>SUM(H76:H78)</f>
        <v>6.9</v>
      </c>
      <c r="I79" s="58">
        <f>SUM(I76:I78)</f>
        <v>34.299999999999997</v>
      </c>
      <c r="J79" s="58">
        <f>SUM(J76:J78)</f>
        <v>239.4</v>
      </c>
      <c r="K79" s="62"/>
      <c r="L79" s="58">
        <f>SUM(L76:L78)</f>
        <v>9.8000000000000007</v>
      </c>
      <c r="M79" s="58">
        <f>SUM(M76:M78)</f>
        <v>7.05</v>
      </c>
      <c r="N79" s="58">
        <f>SUM(N76:N78)</f>
        <v>39</v>
      </c>
      <c r="O79" s="58">
        <f>SUM(O76:O78)</f>
        <v>260.39999999999998</v>
      </c>
      <c r="P79" s="62"/>
      <c r="Q79" s="58">
        <f>SUM(Q76:Q78)</f>
        <v>9.8000000000000007</v>
      </c>
      <c r="R79" s="58">
        <f>SUM(R76:R78)</f>
        <v>7.05</v>
      </c>
      <c r="S79" s="58">
        <f>SUM(S76:S78)</f>
        <v>39</v>
      </c>
      <c r="T79" s="58">
        <f>SUM(T76:T78)</f>
        <v>260.39999999999998</v>
      </c>
    </row>
    <row r="80" spans="1:20">
      <c r="A80" s="1"/>
      <c r="B80" s="8"/>
      <c r="C80" s="8"/>
      <c r="D80" s="8"/>
      <c r="E80" s="8"/>
      <c r="F80" s="57"/>
      <c r="G80" s="59"/>
      <c r="H80" s="59"/>
      <c r="I80" s="59"/>
      <c r="J80" s="60">
        <f>J79/2100</f>
        <v>0.114</v>
      </c>
      <c r="K80" s="57"/>
      <c r="L80" s="59"/>
      <c r="M80" s="59"/>
      <c r="N80" s="59"/>
      <c r="O80" s="60">
        <v>0.1</v>
      </c>
      <c r="P80" s="57"/>
      <c r="Q80" s="59"/>
      <c r="R80" s="59"/>
      <c r="S80" s="59"/>
      <c r="T80" s="60">
        <v>0.1</v>
      </c>
    </row>
    <row r="81" spans="1:20">
      <c r="A81" s="1"/>
      <c r="B81" s="263" t="s">
        <v>144</v>
      </c>
      <c r="C81" s="264"/>
      <c r="D81" s="264"/>
      <c r="E81" s="265"/>
      <c r="F81" s="37" t="s">
        <v>132</v>
      </c>
      <c r="G81" s="40" t="s">
        <v>15</v>
      </c>
      <c r="H81" s="40" t="s">
        <v>16</v>
      </c>
      <c r="I81" s="40" t="s">
        <v>17</v>
      </c>
      <c r="J81" s="40" t="s">
        <v>133</v>
      </c>
      <c r="K81" s="61" t="s">
        <v>132</v>
      </c>
      <c r="L81" s="40" t="s">
        <v>15</v>
      </c>
      <c r="M81" s="40" t="s">
        <v>16</v>
      </c>
      <c r="N81" s="40" t="s">
        <v>17</v>
      </c>
      <c r="O81" s="40" t="s">
        <v>133</v>
      </c>
      <c r="P81" s="37" t="s">
        <v>132</v>
      </c>
      <c r="Q81" s="40" t="s">
        <v>15</v>
      </c>
      <c r="R81" s="40" t="s">
        <v>16</v>
      </c>
      <c r="S81" s="40" t="s">
        <v>17</v>
      </c>
      <c r="T81" s="40" t="s">
        <v>133</v>
      </c>
    </row>
    <row r="82" spans="1:20">
      <c r="A82" s="1"/>
      <c r="B82" s="251" t="s">
        <v>103</v>
      </c>
      <c r="C82" s="252"/>
      <c r="D82" s="252"/>
      <c r="E82" s="266"/>
      <c r="F82" s="41">
        <v>46</v>
      </c>
      <c r="G82" s="16">
        <v>2.2000000000000002</v>
      </c>
      <c r="H82" s="15">
        <v>1.8</v>
      </c>
      <c r="I82" s="16">
        <v>0.2</v>
      </c>
      <c r="J82" s="16">
        <v>25.8</v>
      </c>
      <c r="K82" s="41">
        <v>46</v>
      </c>
      <c r="L82" s="16">
        <v>2.2000000000000002</v>
      </c>
      <c r="M82" s="15">
        <v>1.8</v>
      </c>
      <c r="N82" s="16">
        <v>0.2</v>
      </c>
      <c r="O82" s="16">
        <v>25.8</v>
      </c>
      <c r="P82" s="41">
        <v>46</v>
      </c>
      <c r="Q82" s="16">
        <v>2.2000000000000002</v>
      </c>
      <c r="R82" s="15">
        <v>1.8</v>
      </c>
      <c r="S82" s="16">
        <v>0.2</v>
      </c>
      <c r="T82" s="16">
        <v>25.8</v>
      </c>
    </row>
    <row r="83" spans="1:20">
      <c r="A83" s="1"/>
      <c r="B83" s="259" t="s">
        <v>99</v>
      </c>
      <c r="C83" s="260"/>
      <c r="D83" s="260"/>
      <c r="E83" s="267"/>
      <c r="F83" s="63" t="s">
        <v>91</v>
      </c>
      <c r="G83" s="24">
        <v>12.3</v>
      </c>
      <c r="H83" s="25">
        <v>18.7</v>
      </c>
      <c r="I83" s="24">
        <v>22.8</v>
      </c>
      <c r="J83" s="25">
        <v>316.3</v>
      </c>
      <c r="K83" s="64" t="s">
        <v>100</v>
      </c>
      <c r="L83" s="25">
        <v>14.8</v>
      </c>
      <c r="M83" s="24">
        <v>22.5</v>
      </c>
      <c r="N83" s="25">
        <v>27.4</v>
      </c>
      <c r="O83" s="65">
        <v>379.6</v>
      </c>
      <c r="P83" s="64" t="s">
        <v>100</v>
      </c>
      <c r="Q83" s="25">
        <v>14.8</v>
      </c>
      <c r="R83" s="24">
        <v>22.5</v>
      </c>
      <c r="S83" s="25">
        <v>27.4</v>
      </c>
      <c r="T83" s="65">
        <v>379.6</v>
      </c>
    </row>
    <row r="84" spans="1:20">
      <c r="A84" s="1"/>
      <c r="B84" s="259" t="s">
        <v>65</v>
      </c>
      <c r="C84" s="260"/>
      <c r="D84" s="260"/>
      <c r="E84" s="260"/>
      <c r="F84" s="21">
        <v>200</v>
      </c>
      <c r="G84" s="20">
        <v>0.2</v>
      </c>
      <c r="H84" s="19">
        <v>0.1</v>
      </c>
      <c r="I84" s="20">
        <v>15</v>
      </c>
      <c r="J84" s="19">
        <v>56</v>
      </c>
      <c r="K84" s="21">
        <v>200</v>
      </c>
      <c r="L84" s="20">
        <v>0.2</v>
      </c>
      <c r="M84" s="19">
        <v>0.1</v>
      </c>
      <c r="N84" s="20">
        <v>15</v>
      </c>
      <c r="O84" s="19">
        <v>56</v>
      </c>
      <c r="P84" s="21">
        <v>200</v>
      </c>
      <c r="Q84" s="20">
        <v>0.2</v>
      </c>
      <c r="R84" s="19">
        <v>0.1</v>
      </c>
      <c r="S84" s="20">
        <v>15</v>
      </c>
      <c r="T84" s="19">
        <v>56</v>
      </c>
    </row>
    <row r="85" spans="1:20">
      <c r="A85" s="1"/>
      <c r="B85" s="261" t="s">
        <v>34</v>
      </c>
      <c r="C85" s="262"/>
      <c r="D85" s="262"/>
      <c r="E85" s="262"/>
      <c r="F85" s="27">
        <v>40</v>
      </c>
      <c r="G85" s="28">
        <v>2</v>
      </c>
      <c r="H85" s="29">
        <v>0.4</v>
      </c>
      <c r="I85" s="28">
        <v>18.399999999999999</v>
      </c>
      <c r="J85" s="45">
        <v>88</v>
      </c>
      <c r="K85" s="27">
        <v>50</v>
      </c>
      <c r="L85" s="29">
        <v>2.5</v>
      </c>
      <c r="M85" s="28">
        <v>0.5</v>
      </c>
      <c r="N85" s="29">
        <v>23</v>
      </c>
      <c r="O85" s="45">
        <v>110</v>
      </c>
      <c r="P85" s="27">
        <v>50</v>
      </c>
      <c r="Q85" s="29">
        <v>2.5</v>
      </c>
      <c r="R85" s="28">
        <v>0.5</v>
      </c>
      <c r="S85" s="29">
        <v>23</v>
      </c>
      <c r="T85" s="29">
        <v>110</v>
      </c>
    </row>
    <row r="86" spans="1:20">
      <c r="A86" s="1"/>
      <c r="B86" s="8"/>
      <c r="C86" s="8"/>
      <c r="D86" s="8"/>
      <c r="E86" s="8"/>
      <c r="F86" s="57"/>
      <c r="G86" s="58">
        <f>SUM(G82:G85)</f>
        <v>16.7</v>
      </c>
      <c r="H86" s="58">
        <f>SUM(H82:H85)</f>
        <v>21</v>
      </c>
      <c r="I86" s="58">
        <f>SUM(I82:I85)</f>
        <v>56.4</v>
      </c>
      <c r="J86" s="58">
        <f>SUM(J82:J85)</f>
        <v>486.1</v>
      </c>
      <c r="K86" s="62"/>
      <c r="L86" s="58">
        <f>SUM(L82:L85)</f>
        <v>19.7</v>
      </c>
      <c r="M86" s="58">
        <f>SUM(M82:M85)</f>
        <v>24.9</v>
      </c>
      <c r="N86" s="58">
        <f>SUM(N82:N85)</f>
        <v>65.599999999999994</v>
      </c>
      <c r="O86" s="58">
        <f>SUM(O82:O85)</f>
        <v>571.4</v>
      </c>
      <c r="P86" s="66"/>
      <c r="Q86" s="58">
        <f>SUM(Q82:Q85)</f>
        <v>19.7</v>
      </c>
      <c r="R86" s="58">
        <f>SUM(R82:R85)</f>
        <v>24.9</v>
      </c>
      <c r="S86" s="58">
        <f>SUM(S82:S85)</f>
        <v>65.599999999999994</v>
      </c>
      <c r="T86" s="58">
        <f>SUM(T82:T85)</f>
        <v>571.4</v>
      </c>
    </row>
    <row r="87" spans="1:20">
      <c r="A87" s="1"/>
      <c r="B87" s="8"/>
      <c r="C87" s="8"/>
      <c r="D87" s="8"/>
      <c r="E87" s="8"/>
      <c r="F87" s="57"/>
      <c r="G87" s="59"/>
      <c r="H87" s="59"/>
      <c r="I87" s="59"/>
      <c r="J87" s="60">
        <f>J86/2100</f>
        <v>0.23147619047619</v>
      </c>
      <c r="K87" s="57"/>
      <c r="L87" s="59"/>
      <c r="M87" s="59"/>
      <c r="N87" s="59"/>
      <c r="O87" s="60">
        <f>O86/2700</f>
        <v>0.21162962962963</v>
      </c>
      <c r="P87" s="67"/>
      <c r="Q87" s="59"/>
      <c r="R87" s="59"/>
      <c r="S87" s="59"/>
      <c r="T87" s="60">
        <f>T86/2700</f>
        <v>0.21162962962963</v>
      </c>
    </row>
    <row r="88" spans="1:20">
      <c r="A88" s="1"/>
      <c r="B88" s="263" t="s">
        <v>147</v>
      </c>
      <c r="C88" s="264"/>
      <c r="D88" s="264"/>
      <c r="E88" s="265"/>
      <c r="F88" s="37" t="s">
        <v>132</v>
      </c>
      <c r="G88" s="40" t="s">
        <v>15</v>
      </c>
      <c r="H88" s="40" t="s">
        <v>16</v>
      </c>
      <c r="I88" s="40" t="s">
        <v>17</v>
      </c>
      <c r="J88" s="40" t="s">
        <v>133</v>
      </c>
      <c r="K88" s="61" t="s">
        <v>132</v>
      </c>
      <c r="L88" s="40" t="s">
        <v>15</v>
      </c>
      <c r="M88" s="40" t="s">
        <v>16</v>
      </c>
      <c r="N88" s="40" t="s">
        <v>17</v>
      </c>
      <c r="O88" s="40" t="s">
        <v>133</v>
      </c>
      <c r="P88" s="37" t="s">
        <v>132</v>
      </c>
      <c r="Q88" s="40" t="s">
        <v>15</v>
      </c>
      <c r="R88" s="40" t="s">
        <v>16</v>
      </c>
      <c r="S88" s="40" t="s">
        <v>17</v>
      </c>
      <c r="T88" s="40" t="s">
        <v>133</v>
      </c>
    </row>
    <row r="89" spans="1:20">
      <c r="A89" s="1"/>
      <c r="B89" s="259" t="s">
        <v>24</v>
      </c>
      <c r="C89" s="260"/>
      <c r="D89" s="260"/>
      <c r="E89" s="260"/>
      <c r="F89" s="21">
        <v>30</v>
      </c>
      <c r="G89" s="19">
        <v>2.2999999999999998</v>
      </c>
      <c r="H89" s="19">
        <v>0.9</v>
      </c>
      <c r="I89" s="20">
        <v>15.2</v>
      </c>
      <c r="J89" s="44">
        <v>79.2</v>
      </c>
      <c r="K89" s="21">
        <v>50</v>
      </c>
      <c r="L89" s="19">
        <v>3.8</v>
      </c>
      <c r="M89" s="19">
        <v>1.5</v>
      </c>
      <c r="N89" s="20">
        <v>25.3</v>
      </c>
      <c r="O89" s="44">
        <v>132</v>
      </c>
      <c r="P89" s="21">
        <v>50</v>
      </c>
      <c r="Q89" s="19">
        <v>3.8</v>
      </c>
      <c r="R89" s="19">
        <v>1.5</v>
      </c>
      <c r="S89" s="20">
        <v>25.3</v>
      </c>
      <c r="T89" s="44">
        <v>132</v>
      </c>
    </row>
    <row r="90" spans="1:20">
      <c r="A90" s="1"/>
      <c r="B90" s="261" t="s">
        <v>157</v>
      </c>
      <c r="C90" s="262"/>
      <c r="D90" s="262"/>
      <c r="E90" s="262"/>
      <c r="F90" s="27">
        <v>200</v>
      </c>
      <c r="G90" s="28">
        <v>5.6</v>
      </c>
      <c r="H90" s="29">
        <v>4.5999999999999996</v>
      </c>
      <c r="I90" s="28">
        <v>9</v>
      </c>
      <c r="J90" s="29">
        <v>100</v>
      </c>
      <c r="K90" s="27">
        <v>200</v>
      </c>
      <c r="L90" s="28">
        <v>5.6</v>
      </c>
      <c r="M90" s="29">
        <v>4.5999999999999996</v>
      </c>
      <c r="N90" s="28">
        <v>9</v>
      </c>
      <c r="O90" s="29">
        <v>100</v>
      </c>
      <c r="P90" s="27">
        <v>200</v>
      </c>
      <c r="Q90" s="28">
        <v>5.6</v>
      </c>
      <c r="R90" s="29">
        <v>4.5999999999999996</v>
      </c>
      <c r="S90" s="28">
        <v>9</v>
      </c>
      <c r="T90" s="29">
        <v>100</v>
      </c>
    </row>
    <row r="91" spans="1:20">
      <c r="A91" s="1"/>
      <c r="B91" s="30"/>
      <c r="C91" s="30"/>
      <c r="D91" s="30"/>
      <c r="E91" s="30"/>
      <c r="F91" s="68"/>
      <c r="G91" s="32">
        <f>SUM(G89:G90)</f>
        <v>7.9</v>
      </c>
      <c r="H91" s="32">
        <f>SUM(H89:H90)</f>
        <v>5.5</v>
      </c>
      <c r="I91" s="32">
        <f>SUM(I89:I90)</f>
        <v>24.2</v>
      </c>
      <c r="J91" s="32">
        <f>SUM(J89:J90)</f>
        <v>179.2</v>
      </c>
      <c r="K91" s="69"/>
      <c r="L91" s="32">
        <f>SUM(L89:L90)</f>
        <v>9.4</v>
      </c>
      <c r="M91" s="32">
        <f>SUM(M89:M90)</f>
        <v>6.1</v>
      </c>
      <c r="N91" s="32">
        <f>SUM(N89:N90)</f>
        <v>34.299999999999997</v>
      </c>
      <c r="O91" s="32">
        <f>SUM(O89:O90)</f>
        <v>232</v>
      </c>
      <c r="P91" s="69"/>
      <c r="Q91" s="32">
        <f>SUM(Q89:Q90)</f>
        <v>9.4</v>
      </c>
      <c r="R91" s="32">
        <f>SUM(R89:R90)</f>
        <v>6.1</v>
      </c>
      <c r="S91" s="32">
        <f>SUM(S89:S90)</f>
        <v>34.299999999999997</v>
      </c>
      <c r="T91" s="32">
        <f>SUM(T89:T90)</f>
        <v>232</v>
      </c>
    </row>
    <row r="92" spans="1:20">
      <c r="A92" s="1"/>
      <c r="B92" s="30"/>
      <c r="C92" s="30"/>
      <c r="D92" s="30"/>
      <c r="E92" s="30"/>
      <c r="F92" s="68"/>
      <c r="G92" s="34"/>
      <c r="H92" s="34"/>
      <c r="I92" s="34"/>
      <c r="J92" s="46">
        <v>8.4000000000000005E-2</v>
      </c>
      <c r="K92" s="34"/>
      <c r="L92" s="34"/>
      <c r="M92" s="34"/>
      <c r="N92" s="34"/>
      <c r="O92" s="36">
        <v>8.2000000000000003E-2</v>
      </c>
      <c r="P92" s="34"/>
      <c r="Q92" s="34"/>
      <c r="R92" s="34"/>
      <c r="S92" s="34"/>
      <c r="T92" s="36">
        <v>8.2000000000000003E-2</v>
      </c>
    </row>
    <row r="93" spans="1:20">
      <c r="A93" s="1"/>
      <c r="B93" s="243" t="s">
        <v>149</v>
      </c>
      <c r="C93" s="243"/>
      <c r="D93" s="243"/>
      <c r="E93" s="243"/>
      <c r="F93" s="68"/>
      <c r="G93" s="70">
        <f>G91+G79+G73+G63+G86</f>
        <v>73.89</v>
      </c>
      <c r="H93" s="70">
        <f>H91+H79+H73+H63+H86</f>
        <v>71.94</v>
      </c>
      <c r="I93" s="70">
        <f>I91+I79+I73+I63+I86</f>
        <v>259.64</v>
      </c>
      <c r="J93" s="70">
        <f>J91+J79+J73+J63+J86</f>
        <v>1992.3</v>
      </c>
      <c r="K93" s="70"/>
      <c r="L93" s="70">
        <f>L91+L79+L73+L63+L86</f>
        <v>93.55</v>
      </c>
      <c r="M93" s="70">
        <f>M91+M79+M73+M63+M86</f>
        <v>95.45</v>
      </c>
      <c r="N93" s="70">
        <f>N91+N79+N73+N63+N86</f>
        <v>318.32</v>
      </c>
      <c r="O93" s="70">
        <f>O91+O79+O73+O63+O86</f>
        <v>2520.25</v>
      </c>
      <c r="P93" s="70"/>
      <c r="Q93" s="70">
        <f>Q91+Q79+Q73+Q63+Q86</f>
        <v>93.55</v>
      </c>
      <c r="R93" s="70">
        <f>R91+R79+R73+R63+R86</f>
        <v>95.45</v>
      </c>
      <c r="S93" s="70">
        <f>S91+S79+S73+S63+S86</f>
        <v>318.32</v>
      </c>
      <c r="T93" s="70">
        <f>T91+T79+T73+T63+T86</f>
        <v>2520.25</v>
      </c>
    </row>
    <row r="94" spans="1:20">
      <c r="A94" s="1"/>
      <c r="B94" s="30"/>
      <c r="C94" s="30"/>
      <c r="D94" s="30"/>
      <c r="E94" s="30"/>
      <c r="F94" s="34"/>
      <c r="G94" s="71"/>
      <c r="H94" s="50"/>
      <c r="I94" s="50"/>
      <c r="J94" s="72"/>
      <c r="K94" s="71"/>
      <c r="L94" s="71"/>
      <c r="M94" s="50"/>
      <c r="N94" s="50"/>
      <c r="O94" s="73"/>
      <c r="P94" s="71"/>
      <c r="Q94" s="71"/>
      <c r="R94" s="50"/>
      <c r="S94" s="71"/>
      <c r="T94" s="73"/>
    </row>
    <row r="95" spans="1:20">
      <c r="A95" s="1"/>
      <c r="B95" s="30"/>
      <c r="C95" s="30"/>
      <c r="D95" s="30"/>
      <c r="E95" s="53"/>
      <c r="F95" s="30"/>
      <c r="G95" s="30"/>
      <c r="H95" s="30"/>
      <c r="I95" s="30"/>
      <c r="J95" s="52" t="s">
        <v>53</v>
      </c>
      <c r="K95" s="53"/>
      <c r="L95" s="53"/>
      <c r="M95" s="53"/>
      <c r="N95" s="53"/>
      <c r="O95" s="53"/>
      <c r="P95" s="53"/>
      <c r="Q95" s="53"/>
      <c r="R95" s="53"/>
      <c r="S95" s="53"/>
      <c r="T95" s="53"/>
    </row>
    <row r="96" spans="1:20">
      <c r="A96" s="1"/>
      <c r="B96" s="276" t="s">
        <v>128</v>
      </c>
      <c r="C96" s="277"/>
      <c r="D96" s="277"/>
      <c r="E96" s="278"/>
      <c r="F96" s="268" t="s">
        <v>129</v>
      </c>
      <c r="G96" s="269"/>
      <c r="H96" s="269"/>
      <c r="I96" s="269"/>
      <c r="J96" s="270"/>
      <c r="K96" s="268" t="s">
        <v>130</v>
      </c>
      <c r="L96" s="269"/>
      <c r="M96" s="269"/>
      <c r="N96" s="269"/>
      <c r="O96" s="270"/>
      <c r="P96" s="268" t="s">
        <v>131</v>
      </c>
      <c r="Q96" s="269"/>
      <c r="R96" s="269"/>
      <c r="S96" s="269"/>
      <c r="T96" s="270"/>
    </row>
    <row r="97" spans="1:20">
      <c r="A97" s="1"/>
      <c r="B97" s="280"/>
      <c r="C97" s="281"/>
      <c r="D97" s="281"/>
      <c r="E97" s="282"/>
      <c r="F97" s="37" t="s">
        <v>132</v>
      </c>
      <c r="G97" s="40" t="s">
        <v>15</v>
      </c>
      <c r="H97" s="40" t="s">
        <v>16</v>
      </c>
      <c r="I97" s="40" t="s">
        <v>17</v>
      </c>
      <c r="J97" s="40" t="s">
        <v>133</v>
      </c>
      <c r="K97" s="39" t="s">
        <v>132</v>
      </c>
      <c r="L97" s="40" t="s">
        <v>15</v>
      </c>
      <c r="M97" s="40" t="s">
        <v>16</v>
      </c>
      <c r="N97" s="40" t="s">
        <v>17</v>
      </c>
      <c r="O97" s="40" t="s">
        <v>133</v>
      </c>
      <c r="P97" s="37" t="s">
        <v>132</v>
      </c>
      <c r="Q97" s="40" t="s">
        <v>15</v>
      </c>
      <c r="R97" s="40" t="s">
        <v>16</v>
      </c>
      <c r="S97" s="40" t="s">
        <v>17</v>
      </c>
      <c r="T97" s="40" t="s">
        <v>133</v>
      </c>
    </row>
    <row r="98" spans="1:20">
      <c r="A98" s="1"/>
      <c r="B98" s="251" t="s">
        <v>134</v>
      </c>
      <c r="C98" s="252"/>
      <c r="D98" s="252"/>
      <c r="E98" s="252"/>
      <c r="F98" s="14">
        <v>10</v>
      </c>
      <c r="G98" s="15">
        <v>0.1</v>
      </c>
      <c r="H98" s="16">
        <v>7.3</v>
      </c>
      <c r="I98" s="15">
        <v>0.13</v>
      </c>
      <c r="J98" s="16">
        <v>66</v>
      </c>
      <c r="K98" s="17">
        <v>10</v>
      </c>
      <c r="L98" s="16">
        <v>0.1</v>
      </c>
      <c r="M98" s="15">
        <v>7.3</v>
      </c>
      <c r="N98" s="16">
        <v>0.13</v>
      </c>
      <c r="O98" s="15">
        <v>66</v>
      </c>
      <c r="P98" s="14">
        <v>10</v>
      </c>
      <c r="Q98" s="15">
        <v>0.1</v>
      </c>
      <c r="R98" s="16">
        <v>7.3</v>
      </c>
      <c r="S98" s="15">
        <v>0.13</v>
      </c>
      <c r="T98" s="16">
        <v>66</v>
      </c>
    </row>
    <row r="99" spans="1:20">
      <c r="A99" s="1"/>
      <c r="B99" s="259" t="s">
        <v>158</v>
      </c>
      <c r="C99" s="260"/>
      <c r="D99" s="260"/>
      <c r="E99" s="267"/>
      <c r="F99" s="18">
        <v>50</v>
      </c>
      <c r="G99" s="19">
        <v>5.5</v>
      </c>
      <c r="H99" s="20">
        <v>12</v>
      </c>
      <c r="I99" s="19">
        <v>3.8</v>
      </c>
      <c r="J99" s="19">
        <v>147.5</v>
      </c>
      <c r="K99" s="48">
        <v>75</v>
      </c>
      <c r="L99" s="20">
        <v>8.3000000000000007</v>
      </c>
      <c r="M99" s="19">
        <v>18</v>
      </c>
      <c r="N99" s="20">
        <v>5.7</v>
      </c>
      <c r="O99" s="44">
        <v>221.3</v>
      </c>
      <c r="P99" s="48">
        <v>75</v>
      </c>
      <c r="Q99" s="20">
        <v>8.3000000000000007</v>
      </c>
      <c r="R99" s="19">
        <v>18</v>
      </c>
      <c r="S99" s="20">
        <v>5.7</v>
      </c>
      <c r="T99" s="44">
        <v>221.3</v>
      </c>
    </row>
    <row r="100" spans="1:20">
      <c r="A100" s="1"/>
      <c r="B100" s="259" t="s">
        <v>80</v>
      </c>
      <c r="C100" s="260"/>
      <c r="D100" s="260"/>
      <c r="E100" s="267"/>
      <c r="F100" s="18">
        <v>100</v>
      </c>
      <c r="G100" s="19">
        <v>1.9</v>
      </c>
      <c r="H100" s="20">
        <v>2.9</v>
      </c>
      <c r="I100" s="19">
        <v>14.9</v>
      </c>
      <c r="J100" s="20">
        <v>93</v>
      </c>
      <c r="K100" s="21">
        <v>150</v>
      </c>
      <c r="L100" s="19">
        <v>2.85</v>
      </c>
      <c r="M100" s="20">
        <v>4.3499999999999996</v>
      </c>
      <c r="N100" s="19">
        <v>22.35</v>
      </c>
      <c r="O100" s="20">
        <v>139.5</v>
      </c>
      <c r="P100" s="21">
        <v>150</v>
      </c>
      <c r="Q100" s="19">
        <v>2.85</v>
      </c>
      <c r="R100" s="20">
        <v>4.3499999999999996</v>
      </c>
      <c r="S100" s="19">
        <v>22.35</v>
      </c>
      <c r="T100" s="19">
        <v>139.5</v>
      </c>
    </row>
    <row r="101" spans="1:20">
      <c r="A101" s="1"/>
      <c r="B101" s="259" t="s">
        <v>77</v>
      </c>
      <c r="C101" s="260"/>
      <c r="D101" s="260"/>
      <c r="E101" s="267"/>
      <c r="F101" s="18">
        <v>200</v>
      </c>
      <c r="G101" s="19">
        <v>1.4</v>
      </c>
      <c r="H101" s="20">
        <v>1</v>
      </c>
      <c r="I101" s="19">
        <v>20.2</v>
      </c>
      <c r="J101" s="20">
        <v>96</v>
      </c>
      <c r="K101" s="21">
        <v>200</v>
      </c>
      <c r="L101" s="20">
        <v>1.4</v>
      </c>
      <c r="M101" s="19">
        <v>1</v>
      </c>
      <c r="N101" s="20">
        <v>20.2</v>
      </c>
      <c r="O101" s="44">
        <v>96</v>
      </c>
      <c r="P101" s="21">
        <v>200</v>
      </c>
      <c r="Q101" s="74">
        <v>1.4</v>
      </c>
      <c r="R101" s="20">
        <v>1</v>
      </c>
      <c r="S101" s="44">
        <v>20.2</v>
      </c>
      <c r="T101" s="19">
        <v>96</v>
      </c>
    </row>
    <row r="102" spans="1:20">
      <c r="A102" s="1"/>
      <c r="B102" s="261" t="s">
        <v>24</v>
      </c>
      <c r="C102" s="262"/>
      <c r="D102" s="262"/>
      <c r="E102" s="262"/>
      <c r="F102" s="27">
        <v>20</v>
      </c>
      <c r="G102" s="28">
        <v>1.5</v>
      </c>
      <c r="H102" s="29">
        <v>0.6</v>
      </c>
      <c r="I102" s="28">
        <v>10.1</v>
      </c>
      <c r="J102" s="45">
        <v>52.8</v>
      </c>
      <c r="K102" s="27">
        <v>20</v>
      </c>
      <c r="L102" s="28">
        <v>1.5</v>
      </c>
      <c r="M102" s="29">
        <v>0.6</v>
      </c>
      <c r="N102" s="28">
        <v>10.1</v>
      </c>
      <c r="O102" s="45">
        <v>52.8</v>
      </c>
      <c r="P102" s="27">
        <v>30</v>
      </c>
      <c r="Q102" s="28">
        <v>2.2999999999999998</v>
      </c>
      <c r="R102" s="29">
        <v>0.9</v>
      </c>
      <c r="S102" s="28">
        <v>15.2</v>
      </c>
      <c r="T102" s="29">
        <v>79.2</v>
      </c>
    </row>
    <row r="103" spans="1:20">
      <c r="A103" s="1"/>
      <c r="B103" s="30"/>
      <c r="C103" s="30"/>
      <c r="D103" s="30"/>
      <c r="E103" s="30"/>
      <c r="F103" s="57"/>
      <c r="G103" s="32">
        <f>SUM(G98:G102)</f>
        <v>10.4</v>
      </c>
      <c r="H103" s="32">
        <f>SUM(H98:H102)</f>
        <v>23.8</v>
      </c>
      <c r="I103" s="32">
        <f>SUM(I98:I102)</f>
        <v>49.13</v>
      </c>
      <c r="J103" s="32">
        <f>SUM(J98:J102)</f>
        <v>455.3</v>
      </c>
      <c r="K103" s="62"/>
      <c r="L103" s="32">
        <f>SUM(L98:L102)</f>
        <v>14.15</v>
      </c>
      <c r="M103" s="32">
        <f>SUM(M98:M102)</f>
        <v>31.25</v>
      </c>
      <c r="N103" s="32">
        <f>SUM(N98:N102)</f>
        <v>58.48</v>
      </c>
      <c r="O103" s="32">
        <f>SUM(O98:O102)</f>
        <v>575.6</v>
      </c>
      <c r="P103" s="62"/>
      <c r="Q103" s="32">
        <f>SUM(Q98:Q102)</f>
        <v>14.95</v>
      </c>
      <c r="R103" s="32">
        <f>SUM(R98:R102)</f>
        <v>31.55</v>
      </c>
      <c r="S103" s="32">
        <f>SUM(S98:S102)</f>
        <v>63.58</v>
      </c>
      <c r="T103" s="32">
        <f>SUM(T98:T102)</f>
        <v>602</v>
      </c>
    </row>
    <row r="104" spans="1:20">
      <c r="A104" s="1"/>
      <c r="B104" s="30"/>
      <c r="C104" s="30"/>
      <c r="D104" s="30"/>
      <c r="E104" s="30"/>
      <c r="F104" s="57"/>
      <c r="G104" s="34"/>
      <c r="H104" s="34"/>
      <c r="I104" s="34"/>
      <c r="J104" s="46">
        <f>J103/2100</f>
        <v>0.21680952380952401</v>
      </c>
      <c r="K104" s="57"/>
      <c r="L104" s="34"/>
      <c r="M104" s="34"/>
      <c r="N104" s="34"/>
      <c r="O104" s="36">
        <f>O103/2700</f>
        <v>0.21318518518518501</v>
      </c>
      <c r="P104" s="57"/>
      <c r="Q104" s="34"/>
      <c r="R104" s="34"/>
      <c r="S104" s="34"/>
      <c r="T104" s="36">
        <f>T103/2700</f>
        <v>0.222962962962963</v>
      </c>
    </row>
    <row r="105" spans="1:20">
      <c r="A105" s="1"/>
      <c r="B105" s="263" t="s">
        <v>137</v>
      </c>
      <c r="C105" s="264"/>
      <c r="D105" s="264"/>
      <c r="E105" s="265"/>
      <c r="F105" s="37" t="s">
        <v>132</v>
      </c>
      <c r="G105" s="40" t="s">
        <v>15</v>
      </c>
      <c r="H105" s="40" t="s">
        <v>16</v>
      </c>
      <c r="I105" s="40" t="s">
        <v>17</v>
      </c>
      <c r="J105" s="40" t="s">
        <v>133</v>
      </c>
      <c r="K105" s="39" t="s">
        <v>132</v>
      </c>
      <c r="L105" s="40" t="s">
        <v>15</v>
      </c>
      <c r="M105" s="40" t="s">
        <v>16</v>
      </c>
      <c r="N105" s="40" t="s">
        <v>17</v>
      </c>
      <c r="O105" s="40" t="s">
        <v>133</v>
      </c>
      <c r="P105" s="37" t="s">
        <v>132</v>
      </c>
      <c r="Q105" s="40" t="s">
        <v>15</v>
      </c>
      <c r="R105" s="40" t="s">
        <v>16</v>
      </c>
      <c r="S105" s="40" t="s">
        <v>17</v>
      </c>
      <c r="T105" s="40" t="s">
        <v>133</v>
      </c>
    </row>
    <row r="106" spans="1:20">
      <c r="A106" s="1"/>
      <c r="B106" s="251" t="s">
        <v>159</v>
      </c>
      <c r="C106" s="252"/>
      <c r="D106" s="252"/>
      <c r="E106" s="266"/>
      <c r="F106" s="41">
        <v>50</v>
      </c>
      <c r="G106" s="16">
        <v>0.6</v>
      </c>
      <c r="H106" s="16">
        <v>2.6</v>
      </c>
      <c r="I106" s="75">
        <v>5.4</v>
      </c>
      <c r="J106" s="15">
        <v>47</v>
      </c>
      <c r="K106" s="17">
        <v>100</v>
      </c>
      <c r="L106" s="16">
        <v>1.2</v>
      </c>
      <c r="M106" s="15">
        <v>5.2</v>
      </c>
      <c r="N106" s="16">
        <v>10.8</v>
      </c>
      <c r="O106" s="43">
        <v>94</v>
      </c>
      <c r="P106" s="17">
        <v>100</v>
      </c>
      <c r="Q106" s="16">
        <v>1.2</v>
      </c>
      <c r="R106" s="15">
        <v>5.2</v>
      </c>
      <c r="S106" s="16">
        <v>10.8</v>
      </c>
      <c r="T106" s="43">
        <v>94</v>
      </c>
    </row>
    <row r="107" spans="1:20">
      <c r="A107" s="1"/>
      <c r="B107" s="259" t="s">
        <v>160</v>
      </c>
      <c r="C107" s="260"/>
      <c r="D107" s="260"/>
      <c r="E107" s="260"/>
      <c r="F107" s="21" t="s">
        <v>28</v>
      </c>
      <c r="G107" s="20">
        <v>1.9</v>
      </c>
      <c r="H107" s="19">
        <v>5.8</v>
      </c>
      <c r="I107" s="20">
        <v>7.5</v>
      </c>
      <c r="J107" s="19">
        <v>92.6</v>
      </c>
      <c r="K107" s="18" t="s">
        <v>161</v>
      </c>
      <c r="L107" s="19">
        <v>2.2999999999999998</v>
      </c>
      <c r="M107" s="19">
        <v>6.8</v>
      </c>
      <c r="N107" s="74">
        <v>9.3000000000000007</v>
      </c>
      <c r="O107" s="44">
        <v>110.6</v>
      </c>
      <c r="P107" s="21" t="s">
        <v>161</v>
      </c>
      <c r="Q107" s="19">
        <v>2.2999999999999998</v>
      </c>
      <c r="R107" s="20">
        <v>6.8</v>
      </c>
      <c r="S107" s="19">
        <v>9.3000000000000007</v>
      </c>
      <c r="T107" s="19">
        <v>110.6</v>
      </c>
    </row>
    <row r="108" spans="1:20">
      <c r="A108" s="1"/>
      <c r="B108" s="259" t="s">
        <v>162</v>
      </c>
      <c r="C108" s="260"/>
      <c r="D108" s="260"/>
      <c r="E108" s="267"/>
      <c r="F108" s="18">
        <v>50</v>
      </c>
      <c r="G108" s="19">
        <v>4</v>
      </c>
      <c r="H108" s="20">
        <v>4</v>
      </c>
      <c r="I108" s="19">
        <v>1.35</v>
      </c>
      <c r="J108" s="19">
        <v>83.5</v>
      </c>
      <c r="K108" s="48">
        <v>75</v>
      </c>
      <c r="L108" s="20">
        <v>6</v>
      </c>
      <c r="M108" s="19">
        <v>6</v>
      </c>
      <c r="N108" s="20">
        <v>2.02</v>
      </c>
      <c r="O108" s="19">
        <v>125.2</v>
      </c>
      <c r="P108" s="48">
        <v>75</v>
      </c>
      <c r="Q108" s="20">
        <v>6</v>
      </c>
      <c r="R108" s="19">
        <v>6</v>
      </c>
      <c r="S108" s="20">
        <v>2.02</v>
      </c>
      <c r="T108" s="19">
        <v>125.2</v>
      </c>
    </row>
    <row r="109" spans="1:20">
      <c r="A109" s="1"/>
      <c r="B109" s="259" t="s">
        <v>49</v>
      </c>
      <c r="C109" s="260"/>
      <c r="D109" s="260"/>
      <c r="E109" s="260"/>
      <c r="F109" s="21">
        <v>100</v>
      </c>
      <c r="G109" s="20">
        <v>1.4</v>
      </c>
      <c r="H109" s="19">
        <v>2.7</v>
      </c>
      <c r="I109" s="20">
        <v>14.9</v>
      </c>
      <c r="J109" s="19">
        <v>90</v>
      </c>
      <c r="K109" s="76">
        <v>150</v>
      </c>
      <c r="L109" s="19">
        <v>2.1</v>
      </c>
      <c r="M109" s="20">
        <v>4.0999999999999996</v>
      </c>
      <c r="N109" s="19">
        <v>22.4</v>
      </c>
      <c r="O109" s="20">
        <v>135</v>
      </c>
      <c r="P109" s="21">
        <v>150</v>
      </c>
      <c r="Q109" s="20">
        <v>2.1</v>
      </c>
      <c r="R109" s="19">
        <v>4.0999999999999996</v>
      </c>
      <c r="S109" s="20">
        <v>22.4</v>
      </c>
      <c r="T109" s="19">
        <v>135</v>
      </c>
    </row>
    <row r="110" spans="1:20">
      <c r="A110" s="1"/>
      <c r="B110" s="259" t="s">
        <v>73</v>
      </c>
      <c r="C110" s="260"/>
      <c r="D110" s="260"/>
      <c r="E110" s="260"/>
      <c r="F110" s="21">
        <v>200</v>
      </c>
      <c r="G110" s="20">
        <v>1</v>
      </c>
      <c r="H110" s="19">
        <v>0.2</v>
      </c>
      <c r="I110" s="20">
        <v>20.2</v>
      </c>
      <c r="J110" s="19">
        <v>92</v>
      </c>
      <c r="K110" s="21">
        <v>200</v>
      </c>
      <c r="L110" s="20">
        <v>1</v>
      </c>
      <c r="M110" s="19">
        <v>0.2</v>
      </c>
      <c r="N110" s="20">
        <v>20.2</v>
      </c>
      <c r="O110" s="19">
        <v>92</v>
      </c>
      <c r="P110" s="21">
        <v>200</v>
      </c>
      <c r="Q110" s="20">
        <v>1</v>
      </c>
      <c r="R110" s="19">
        <v>0.2</v>
      </c>
      <c r="S110" s="20">
        <v>20.2</v>
      </c>
      <c r="T110" s="19">
        <v>92</v>
      </c>
    </row>
    <row r="111" spans="1:20">
      <c r="A111" s="1"/>
      <c r="B111" s="259" t="s">
        <v>24</v>
      </c>
      <c r="C111" s="260"/>
      <c r="D111" s="260"/>
      <c r="E111" s="260"/>
      <c r="F111" s="21">
        <v>30</v>
      </c>
      <c r="G111" s="20">
        <v>2.2999999999999998</v>
      </c>
      <c r="H111" s="19">
        <v>0.9</v>
      </c>
      <c r="I111" s="20">
        <v>15.2</v>
      </c>
      <c r="J111" s="19">
        <v>79.2</v>
      </c>
      <c r="K111" s="18">
        <v>30</v>
      </c>
      <c r="L111" s="19">
        <v>2.2999999999999998</v>
      </c>
      <c r="M111" s="20">
        <v>0.9</v>
      </c>
      <c r="N111" s="19">
        <v>15.2</v>
      </c>
      <c r="O111" s="19">
        <v>79.2</v>
      </c>
      <c r="P111" s="48">
        <v>30</v>
      </c>
      <c r="Q111" s="20">
        <v>2.2999999999999998</v>
      </c>
      <c r="R111" s="19">
        <v>0.9</v>
      </c>
      <c r="S111" s="20">
        <v>15.2</v>
      </c>
      <c r="T111" s="19">
        <v>79.2</v>
      </c>
    </row>
    <row r="112" spans="1:20">
      <c r="A112" s="1"/>
      <c r="B112" s="261" t="s">
        <v>34</v>
      </c>
      <c r="C112" s="262"/>
      <c r="D112" s="262"/>
      <c r="E112" s="262"/>
      <c r="F112" s="27">
        <v>40</v>
      </c>
      <c r="G112" s="28">
        <v>2</v>
      </c>
      <c r="H112" s="29">
        <v>0.4</v>
      </c>
      <c r="I112" s="28">
        <v>18.399999999999999</v>
      </c>
      <c r="J112" s="29">
        <v>88</v>
      </c>
      <c r="K112" s="77">
        <v>50</v>
      </c>
      <c r="L112" s="29">
        <v>2.5</v>
      </c>
      <c r="M112" s="28">
        <v>0.5</v>
      </c>
      <c r="N112" s="29">
        <v>23</v>
      </c>
      <c r="O112" s="29">
        <v>110</v>
      </c>
      <c r="P112" s="56">
        <v>50</v>
      </c>
      <c r="Q112" s="28">
        <v>2.5</v>
      </c>
      <c r="R112" s="29">
        <v>0.5</v>
      </c>
      <c r="S112" s="28">
        <v>23</v>
      </c>
      <c r="T112" s="29">
        <v>110</v>
      </c>
    </row>
    <row r="113" spans="1:20">
      <c r="A113" s="1"/>
      <c r="B113" s="30"/>
      <c r="C113" s="30"/>
      <c r="D113" s="30"/>
      <c r="E113" s="30"/>
      <c r="F113" s="57"/>
      <c r="G113" s="32">
        <f>SUM(G106:G112)</f>
        <v>13.2</v>
      </c>
      <c r="H113" s="32">
        <f>SUM(H106:H112)</f>
        <v>16.600000000000001</v>
      </c>
      <c r="I113" s="32">
        <f>SUM(I106:I112)</f>
        <v>82.95</v>
      </c>
      <c r="J113" s="32">
        <f>SUM(J106:J112)</f>
        <v>572.29999999999995</v>
      </c>
      <c r="K113" s="62"/>
      <c r="L113" s="32">
        <f>SUM(L106:L112)</f>
        <v>17.399999999999999</v>
      </c>
      <c r="M113" s="32">
        <f>SUM(M106:M112)</f>
        <v>23.7</v>
      </c>
      <c r="N113" s="32">
        <f>SUM(N106:N112)</f>
        <v>102.92</v>
      </c>
      <c r="O113" s="32">
        <f>SUM(O106:O112)</f>
        <v>746</v>
      </c>
      <c r="P113" s="62"/>
      <c r="Q113" s="32">
        <f>SUM(Q106:Q112)</f>
        <v>17.399999999999999</v>
      </c>
      <c r="R113" s="32">
        <f>SUM(R106:R112)</f>
        <v>23.7</v>
      </c>
      <c r="S113" s="32">
        <f>SUM(S106:S112)</f>
        <v>102.92</v>
      </c>
      <c r="T113" s="32">
        <f>SUM(T106:T112)</f>
        <v>746</v>
      </c>
    </row>
    <row r="114" spans="1:20">
      <c r="A114" s="1"/>
      <c r="B114" s="30"/>
      <c r="C114" s="30"/>
      <c r="D114" s="30"/>
      <c r="E114" s="30"/>
      <c r="F114" s="57"/>
      <c r="G114" s="34"/>
      <c r="H114" s="34"/>
      <c r="I114" s="34"/>
      <c r="J114" s="35">
        <v>0.3</v>
      </c>
      <c r="K114" s="57"/>
      <c r="L114" s="34"/>
      <c r="M114" s="34"/>
      <c r="N114" s="34"/>
      <c r="O114" s="36">
        <v>0.3</v>
      </c>
      <c r="P114" s="57"/>
      <c r="Q114" s="34"/>
      <c r="R114" s="34"/>
      <c r="S114" s="34"/>
      <c r="T114" s="36">
        <v>0.3</v>
      </c>
    </row>
    <row r="115" spans="1:20">
      <c r="A115" s="1"/>
      <c r="B115" s="263" t="s">
        <v>140</v>
      </c>
      <c r="C115" s="264"/>
      <c r="D115" s="264"/>
      <c r="E115" s="265"/>
      <c r="F115" s="37" t="s">
        <v>132</v>
      </c>
      <c r="G115" s="40" t="s">
        <v>15</v>
      </c>
      <c r="H115" s="40" t="s">
        <v>16</v>
      </c>
      <c r="I115" s="40" t="s">
        <v>17</v>
      </c>
      <c r="J115" s="40" t="s">
        <v>133</v>
      </c>
      <c r="K115" s="39" t="s">
        <v>132</v>
      </c>
      <c r="L115" s="40" t="s">
        <v>15</v>
      </c>
      <c r="M115" s="40" t="s">
        <v>16</v>
      </c>
      <c r="N115" s="40" t="s">
        <v>17</v>
      </c>
      <c r="O115" s="40" t="s">
        <v>133</v>
      </c>
      <c r="P115" s="37" t="s">
        <v>132</v>
      </c>
      <c r="Q115" s="40" t="s">
        <v>15</v>
      </c>
      <c r="R115" s="40" t="s">
        <v>16</v>
      </c>
      <c r="S115" s="40" t="s">
        <v>17</v>
      </c>
      <c r="T115" s="40" t="s">
        <v>133</v>
      </c>
    </row>
    <row r="116" spans="1:20">
      <c r="A116" s="1"/>
      <c r="B116" s="251" t="s">
        <v>141</v>
      </c>
      <c r="C116" s="252"/>
      <c r="D116" s="252"/>
      <c r="E116" s="266"/>
      <c r="F116" s="41">
        <v>100</v>
      </c>
      <c r="G116" s="16">
        <v>0.4</v>
      </c>
      <c r="H116" s="15">
        <v>0.4</v>
      </c>
      <c r="I116" s="16">
        <v>9.8000000000000007</v>
      </c>
      <c r="J116" s="15">
        <v>45</v>
      </c>
      <c r="K116" s="14">
        <v>150</v>
      </c>
      <c r="L116" s="16">
        <v>0.6</v>
      </c>
      <c r="M116" s="15">
        <v>0.6</v>
      </c>
      <c r="N116" s="16">
        <v>14.7</v>
      </c>
      <c r="O116" s="15">
        <v>67.5</v>
      </c>
      <c r="P116" s="14">
        <v>150</v>
      </c>
      <c r="Q116" s="16">
        <v>0.6</v>
      </c>
      <c r="R116" s="15">
        <v>0.6</v>
      </c>
      <c r="S116" s="16">
        <v>14.7</v>
      </c>
      <c r="T116" s="16">
        <v>67.5</v>
      </c>
    </row>
    <row r="117" spans="1:20">
      <c r="A117" s="1"/>
      <c r="B117" s="259" t="s">
        <v>163</v>
      </c>
      <c r="C117" s="260"/>
      <c r="D117" s="260"/>
      <c r="E117" s="260"/>
      <c r="F117" s="21">
        <v>50</v>
      </c>
      <c r="G117" s="20">
        <v>3.3</v>
      </c>
      <c r="H117" s="19">
        <v>4</v>
      </c>
      <c r="I117" s="20">
        <v>23.9</v>
      </c>
      <c r="J117" s="44">
        <v>145.5</v>
      </c>
      <c r="K117" s="21">
        <v>50</v>
      </c>
      <c r="L117" s="20">
        <v>3.3</v>
      </c>
      <c r="M117" s="19">
        <v>4</v>
      </c>
      <c r="N117" s="20">
        <v>23.9</v>
      </c>
      <c r="O117" s="44">
        <v>145.5</v>
      </c>
      <c r="P117" s="21">
        <v>50</v>
      </c>
      <c r="Q117" s="20">
        <v>3.3</v>
      </c>
      <c r="R117" s="19">
        <v>4</v>
      </c>
      <c r="S117" s="20">
        <v>23.9</v>
      </c>
      <c r="T117" s="19">
        <v>145.5</v>
      </c>
    </row>
    <row r="118" spans="1:20">
      <c r="A118" s="1"/>
      <c r="B118" s="261" t="s">
        <v>164</v>
      </c>
      <c r="C118" s="262"/>
      <c r="D118" s="262"/>
      <c r="E118" s="271"/>
      <c r="F118" s="77">
        <v>200</v>
      </c>
      <c r="G118" s="29">
        <v>0.2</v>
      </c>
      <c r="H118" s="28">
        <v>0.1</v>
      </c>
      <c r="I118" s="29">
        <v>17.2</v>
      </c>
      <c r="J118" s="29">
        <v>67.400000000000006</v>
      </c>
      <c r="K118" s="77">
        <v>200</v>
      </c>
      <c r="L118" s="29">
        <v>0.2</v>
      </c>
      <c r="M118" s="29">
        <v>0.1</v>
      </c>
      <c r="N118" s="78">
        <v>17.2</v>
      </c>
      <c r="O118" s="29">
        <v>67.400000000000006</v>
      </c>
      <c r="P118" s="77">
        <v>200</v>
      </c>
      <c r="Q118" s="29">
        <v>0.2</v>
      </c>
      <c r="R118" s="28">
        <v>0.1</v>
      </c>
      <c r="S118" s="29">
        <v>17.2</v>
      </c>
      <c r="T118" s="29">
        <v>67.400000000000006</v>
      </c>
    </row>
    <row r="119" spans="1:20">
      <c r="A119" s="1"/>
      <c r="B119" s="30"/>
      <c r="C119" s="30"/>
      <c r="D119" s="30"/>
      <c r="E119" s="30"/>
      <c r="F119" s="57"/>
      <c r="G119" s="32">
        <f>SUM(G116:G118)</f>
        <v>3.9</v>
      </c>
      <c r="H119" s="32">
        <f>SUM(H116:H118)</f>
        <v>4.5</v>
      </c>
      <c r="I119" s="32">
        <f>SUM(I116:I118)</f>
        <v>50.9</v>
      </c>
      <c r="J119" s="32">
        <f>SUM(J116:J118)</f>
        <v>257.89999999999998</v>
      </c>
      <c r="K119" s="62"/>
      <c r="L119" s="32">
        <f>SUM(L116:L118)</f>
        <v>4.0999999999999996</v>
      </c>
      <c r="M119" s="32">
        <f>SUM(M116:M118)</f>
        <v>4.7</v>
      </c>
      <c r="N119" s="32">
        <f>SUM(N116:N118)</f>
        <v>55.8</v>
      </c>
      <c r="O119" s="32">
        <f>SUM(O116:O118)</f>
        <v>280.39999999999998</v>
      </c>
      <c r="P119" s="62"/>
      <c r="Q119" s="32">
        <f>SUM(Q116:Q118)</f>
        <v>4.0999999999999996</v>
      </c>
      <c r="R119" s="32">
        <f>SUM(R116:R118)</f>
        <v>4.7</v>
      </c>
      <c r="S119" s="32">
        <f>SUM(S116:S118)</f>
        <v>55.8</v>
      </c>
      <c r="T119" s="32">
        <f>SUM(T116:T118)</f>
        <v>280.39999999999998</v>
      </c>
    </row>
    <row r="120" spans="1:20">
      <c r="A120" s="1"/>
      <c r="B120" s="30"/>
      <c r="C120" s="30"/>
      <c r="D120" s="30"/>
      <c r="E120" s="30"/>
      <c r="F120" s="57"/>
      <c r="G120" s="34"/>
      <c r="H120" s="34"/>
      <c r="I120" s="34"/>
      <c r="J120" s="46">
        <f>J119/2100</f>
        <v>0.12280952380952399</v>
      </c>
      <c r="K120" s="57"/>
      <c r="L120" s="34"/>
      <c r="M120" s="34"/>
      <c r="N120" s="34"/>
      <c r="O120" s="36">
        <f>O119/2700</f>
        <v>0.103851851851852</v>
      </c>
      <c r="P120" s="57"/>
      <c r="Q120" s="34"/>
      <c r="R120" s="34"/>
      <c r="S120" s="34"/>
      <c r="T120" s="36">
        <f>T119/2700</f>
        <v>0.103851851851852</v>
      </c>
    </row>
    <row r="121" spans="1:20">
      <c r="A121" s="1"/>
      <c r="B121" s="263" t="s">
        <v>144</v>
      </c>
      <c r="C121" s="264"/>
      <c r="D121" s="264"/>
      <c r="E121" s="265"/>
      <c r="F121" s="37" t="s">
        <v>132</v>
      </c>
      <c r="G121" s="40" t="s">
        <v>15</v>
      </c>
      <c r="H121" s="40" t="s">
        <v>16</v>
      </c>
      <c r="I121" s="40" t="s">
        <v>17</v>
      </c>
      <c r="J121" s="40" t="s">
        <v>133</v>
      </c>
      <c r="K121" s="39" t="s">
        <v>132</v>
      </c>
      <c r="L121" s="40" t="s">
        <v>15</v>
      </c>
      <c r="M121" s="40" t="s">
        <v>16</v>
      </c>
      <c r="N121" s="40" t="s">
        <v>17</v>
      </c>
      <c r="O121" s="40" t="s">
        <v>133</v>
      </c>
      <c r="P121" s="37" t="s">
        <v>132</v>
      </c>
      <c r="Q121" s="40" t="s">
        <v>15</v>
      </c>
      <c r="R121" s="40" t="s">
        <v>16</v>
      </c>
      <c r="S121" s="40" t="s">
        <v>17</v>
      </c>
      <c r="T121" s="40" t="s">
        <v>133</v>
      </c>
    </row>
    <row r="122" spans="1:20">
      <c r="A122" s="1"/>
      <c r="B122" s="251" t="s">
        <v>165</v>
      </c>
      <c r="C122" s="252"/>
      <c r="D122" s="252"/>
      <c r="E122" s="266"/>
      <c r="F122" s="41">
        <v>50</v>
      </c>
      <c r="G122" s="16">
        <v>0.3</v>
      </c>
      <c r="H122" s="15">
        <v>0</v>
      </c>
      <c r="I122" s="16">
        <v>1.4</v>
      </c>
      <c r="J122" s="16">
        <v>29.5</v>
      </c>
      <c r="K122" s="41">
        <v>50</v>
      </c>
      <c r="L122" s="16">
        <v>0.3</v>
      </c>
      <c r="M122" s="15">
        <v>0</v>
      </c>
      <c r="N122" s="16">
        <v>1.4</v>
      </c>
      <c r="O122" s="16">
        <v>29.5</v>
      </c>
      <c r="P122" s="41">
        <v>50</v>
      </c>
      <c r="Q122" s="16">
        <v>0.3</v>
      </c>
      <c r="R122" s="15">
        <v>0</v>
      </c>
      <c r="S122" s="16">
        <v>1.4</v>
      </c>
      <c r="T122" s="16">
        <v>29.5</v>
      </c>
    </row>
    <row r="123" spans="1:20">
      <c r="A123" s="1"/>
      <c r="B123" s="259" t="s">
        <v>166</v>
      </c>
      <c r="C123" s="260"/>
      <c r="D123" s="260"/>
      <c r="E123" s="267"/>
      <c r="F123" s="18">
        <v>50</v>
      </c>
      <c r="G123" s="19">
        <v>8.3000000000000007</v>
      </c>
      <c r="H123" s="19">
        <v>11.1</v>
      </c>
      <c r="I123" s="20">
        <v>5.8</v>
      </c>
      <c r="J123" s="19">
        <v>155.9</v>
      </c>
      <c r="K123" s="76">
        <v>75</v>
      </c>
      <c r="L123" s="19">
        <v>12.48</v>
      </c>
      <c r="M123" s="20">
        <v>16.649999999999999</v>
      </c>
      <c r="N123" s="19">
        <v>8.6999999999999993</v>
      </c>
      <c r="O123" s="44">
        <v>233.8</v>
      </c>
      <c r="P123" s="76">
        <v>75</v>
      </c>
      <c r="Q123" s="19">
        <v>12.48</v>
      </c>
      <c r="R123" s="20">
        <v>16.649999999999999</v>
      </c>
      <c r="S123" s="19">
        <v>8.6999999999999993</v>
      </c>
      <c r="T123" s="19">
        <v>233.8</v>
      </c>
    </row>
    <row r="124" spans="1:20">
      <c r="A124" s="1"/>
      <c r="B124" s="259" t="s">
        <v>43</v>
      </c>
      <c r="C124" s="260"/>
      <c r="D124" s="260"/>
      <c r="E124" s="260"/>
      <c r="F124" s="21">
        <v>100</v>
      </c>
      <c r="G124" s="20">
        <v>2</v>
      </c>
      <c r="H124" s="19">
        <v>6.5</v>
      </c>
      <c r="I124" s="20">
        <v>15.8</v>
      </c>
      <c r="J124" s="19">
        <v>130.6</v>
      </c>
      <c r="K124" s="21">
        <v>150</v>
      </c>
      <c r="L124" s="20">
        <v>3</v>
      </c>
      <c r="M124" s="19">
        <v>9.6999999999999993</v>
      </c>
      <c r="N124" s="20">
        <v>23.7</v>
      </c>
      <c r="O124" s="19">
        <v>195.9</v>
      </c>
      <c r="P124" s="21">
        <v>150</v>
      </c>
      <c r="Q124" s="20">
        <v>3</v>
      </c>
      <c r="R124" s="19"/>
      <c r="S124" s="20"/>
      <c r="T124" s="19"/>
    </row>
    <row r="125" spans="1:20">
      <c r="A125" s="1"/>
      <c r="B125" s="259" t="s">
        <v>22</v>
      </c>
      <c r="C125" s="260"/>
      <c r="D125" s="260"/>
      <c r="E125" s="267"/>
      <c r="F125" s="18" t="s">
        <v>23</v>
      </c>
      <c r="G125" s="19">
        <v>0.24</v>
      </c>
      <c r="H125" s="20">
        <v>0.05</v>
      </c>
      <c r="I125" s="19">
        <v>15.2</v>
      </c>
      <c r="J125" s="19">
        <v>59</v>
      </c>
      <c r="K125" s="48" t="s">
        <v>23</v>
      </c>
      <c r="L125" s="20">
        <v>0.24</v>
      </c>
      <c r="M125" s="19">
        <v>0.05</v>
      </c>
      <c r="N125" s="20">
        <v>15.2</v>
      </c>
      <c r="O125" s="19">
        <v>59</v>
      </c>
      <c r="P125" s="18" t="s">
        <v>23</v>
      </c>
      <c r="Q125" s="19">
        <v>0.24</v>
      </c>
      <c r="R125" s="20">
        <v>0.05</v>
      </c>
      <c r="S125" s="19">
        <v>15.2</v>
      </c>
      <c r="T125" s="19">
        <v>59</v>
      </c>
    </row>
    <row r="126" spans="1:20">
      <c r="A126" s="1"/>
      <c r="B126" s="261" t="s">
        <v>34</v>
      </c>
      <c r="C126" s="262"/>
      <c r="D126" s="262"/>
      <c r="E126" s="262"/>
      <c r="F126" s="27">
        <v>40</v>
      </c>
      <c r="G126" s="28">
        <v>2</v>
      </c>
      <c r="H126" s="29">
        <v>0.4</v>
      </c>
      <c r="I126" s="28">
        <v>18.399999999999999</v>
      </c>
      <c r="J126" s="45">
        <v>88</v>
      </c>
      <c r="K126" s="27">
        <v>50</v>
      </c>
      <c r="L126" s="29">
        <v>2.5</v>
      </c>
      <c r="M126" s="28">
        <v>0.5</v>
      </c>
      <c r="N126" s="29">
        <v>23</v>
      </c>
      <c r="O126" s="45">
        <v>110</v>
      </c>
      <c r="P126" s="27">
        <v>50</v>
      </c>
      <c r="Q126" s="29">
        <v>2.5</v>
      </c>
      <c r="R126" s="28">
        <v>0.5</v>
      </c>
      <c r="S126" s="29">
        <v>23</v>
      </c>
      <c r="T126" s="29">
        <v>110</v>
      </c>
    </row>
    <row r="127" spans="1:20">
      <c r="A127" s="1"/>
      <c r="B127" s="30"/>
      <c r="C127" s="30"/>
      <c r="D127" s="30"/>
      <c r="E127" s="30"/>
      <c r="F127" s="57"/>
      <c r="G127" s="32">
        <f>SUM(G122:G126)</f>
        <v>12.84</v>
      </c>
      <c r="H127" s="32">
        <f>SUM(H122:H126)</f>
        <v>18.05</v>
      </c>
      <c r="I127" s="32">
        <f>SUM(I122:I126)</f>
        <v>56.6</v>
      </c>
      <c r="J127" s="32">
        <f>SUM(J122:J126)</f>
        <v>463</v>
      </c>
      <c r="K127" s="62"/>
      <c r="L127" s="32">
        <f>SUM(L122:L126)</f>
        <v>18.52</v>
      </c>
      <c r="M127" s="32">
        <f>SUM(M122:M126)</f>
        <v>26.9</v>
      </c>
      <c r="N127" s="32">
        <f>SUM(N122:N126)</f>
        <v>72</v>
      </c>
      <c r="O127" s="32">
        <f>SUM(O122:O126)</f>
        <v>628.20000000000005</v>
      </c>
      <c r="P127" s="62"/>
      <c r="Q127" s="32">
        <f>SUM(Q122:Q126)</f>
        <v>18.52</v>
      </c>
      <c r="R127" s="32">
        <f>SUM(R122:R126)</f>
        <v>17.2</v>
      </c>
      <c r="S127" s="32">
        <f>SUM(S122:S126)</f>
        <v>48.3</v>
      </c>
      <c r="T127" s="32">
        <f>SUM(T122:T126)</f>
        <v>432.3</v>
      </c>
    </row>
    <row r="128" spans="1:20">
      <c r="A128" s="1"/>
      <c r="B128" s="30"/>
      <c r="C128" s="30"/>
      <c r="D128" s="30"/>
      <c r="E128" s="30"/>
      <c r="F128" s="57"/>
      <c r="G128" s="34"/>
      <c r="H128" s="34"/>
      <c r="I128" s="34"/>
      <c r="J128" s="46">
        <v>0.2</v>
      </c>
      <c r="K128" s="57"/>
      <c r="L128" s="34"/>
      <c r="M128" s="34"/>
      <c r="N128" s="34"/>
      <c r="O128" s="36">
        <v>0.218</v>
      </c>
      <c r="P128" s="57"/>
      <c r="Q128" s="34"/>
      <c r="R128" s="34"/>
      <c r="S128" s="34"/>
      <c r="T128" s="36">
        <v>0.218</v>
      </c>
    </row>
    <row r="129" spans="1:20">
      <c r="A129" s="1"/>
      <c r="B129" s="263" t="s">
        <v>147</v>
      </c>
      <c r="C129" s="264"/>
      <c r="D129" s="264"/>
      <c r="E129" s="265"/>
      <c r="F129" s="37" t="s">
        <v>132</v>
      </c>
      <c r="G129" s="40" t="s">
        <v>15</v>
      </c>
      <c r="H129" s="40" t="s">
        <v>16</v>
      </c>
      <c r="I129" s="40" t="s">
        <v>17</v>
      </c>
      <c r="J129" s="40" t="s">
        <v>133</v>
      </c>
      <c r="K129" s="39" t="s">
        <v>132</v>
      </c>
      <c r="L129" s="79" t="s">
        <v>15</v>
      </c>
      <c r="M129" s="79" t="s">
        <v>16</v>
      </c>
      <c r="N129" s="79" t="s">
        <v>17</v>
      </c>
      <c r="O129" s="79" t="s">
        <v>133</v>
      </c>
      <c r="P129" s="37" t="s">
        <v>132</v>
      </c>
      <c r="Q129" s="40" t="s">
        <v>15</v>
      </c>
      <c r="R129" s="40" t="s">
        <v>16</v>
      </c>
      <c r="S129" s="40" t="s">
        <v>17</v>
      </c>
      <c r="T129" s="40" t="s">
        <v>133</v>
      </c>
    </row>
    <row r="130" spans="1:20">
      <c r="A130" s="1"/>
      <c r="B130" s="259" t="s">
        <v>24</v>
      </c>
      <c r="C130" s="260"/>
      <c r="D130" s="260"/>
      <c r="E130" s="260"/>
      <c r="F130" s="21">
        <v>30</v>
      </c>
      <c r="G130" s="19">
        <v>2.2999999999999998</v>
      </c>
      <c r="H130" s="19">
        <v>0.9</v>
      </c>
      <c r="I130" s="20">
        <v>15.2</v>
      </c>
      <c r="J130" s="44">
        <v>79.2</v>
      </c>
      <c r="K130" s="21">
        <v>50</v>
      </c>
      <c r="L130" s="19">
        <v>3.8</v>
      </c>
      <c r="M130" s="19">
        <v>1.5</v>
      </c>
      <c r="N130" s="20">
        <v>25.3</v>
      </c>
      <c r="O130" s="44">
        <v>132</v>
      </c>
      <c r="P130" s="21">
        <v>50</v>
      </c>
      <c r="Q130" s="19">
        <v>3.8</v>
      </c>
      <c r="R130" s="19">
        <v>1.5</v>
      </c>
      <c r="S130" s="20">
        <v>25.3</v>
      </c>
      <c r="T130" s="44">
        <v>132</v>
      </c>
    </row>
    <row r="131" spans="1:20">
      <c r="A131" s="1"/>
      <c r="B131" s="261" t="s">
        <v>148</v>
      </c>
      <c r="C131" s="262"/>
      <c r="D131" s="262"/>
      <c r="E131" s="262"/>
      <c r="F131" s="27">
        <v>200</v>
      </c>
      <c r="G131" s="28">
        <v>6</v>
      </c>
      <c r="H131" s="29">
        <v>3</v>
      </c>
      <c r="I131" s="28">
        <v>7.6</v>
      </c>
      <c r="J131" s="29">
        <v>60</v>
      </c>
      <c r="K131" s="27">
        <v>200</v>
      </c>
      <c r="L131" s="28">
        <v>6</v>
      </c>
      <c r="M131" s="29">
        <v>3</v>
      </c>
      <c r="N131" s="28">
        <v>7.6</v>
      </c>
      <c r="O131" s="29">
        <v>60</v>
      </c>
      <c r="P131" s="27">
        <v>200</v>
      </c>
      <c r="Q131" s="28">
        <v>6</v>
      </c>
      <c r="R131" s="29">
        <v>3</v>
      </c>
      <c r="S131" s="28">
        <v>7.6</v>
      </c>
      <c r="T131" s="29">
        <v>60</v>
      </c>
    </row>
    <row r="132" spans="1:20">
      <c r="A132" s="1"/>
      <c r="B132" s="30"/>
      <c r="C132" s="30"/>
      <c r="D132" s="30"/>
      <c r="E132" s="30"/>
      <c r="F132" s="34"/>
      <c r="G132" s="32">
        <f>SUM(G130:G131)</f>
        <v>8.3000000000000007</v>
      </c>
      <c r="H132" s="32">
        <f>SUM(H130:H131)</f>
        <v>3.9</v>
      </c>
      <c r="I132" s="32">
        <f>SUM(I130:I131)</f>
        <v>22.8</v>
      </c>
      <c r="J132" s="32">
        <f>SUM(J130:J131)</f>
        <v>139.19999999999999</v>
      </c>
      <c r="K132" s="32"/>
      <c r="L132" s="32">
        <f>SUM(L130:L131)</f>
        <v>9.8000000000000007</v>
      </c>
      <c r="M132" s="32">
        <f>SUM(M130:M131)</f>
        <v>4.5</v>
      </c>
      <c r="N132" s="32">
        <f>SUM(N130:N131)</f>
        <v>32.9</v>
      </c>
      <c r="O132" s="32">
        <f>SUM(O130:O131)</f>
        <v>192</v>
      </c>
      <c r="P132" s="32"/>
      <c r="Q132" s="32">
        <f>SUM(Q130:Q131)</f>
        <v>9.8000000000000007</v>
      </c>
      <c r="R132" s="32">
        <f>SUM(R130:R131)</f>
        <v>4.5</v>
      </c>
      <c r="S132" s="32">
        <f>SUM(S130:S131)</f>
        <v>32.9</v>
      </c>
      <c r="T132" s="32">
        <f>SUM(T130:T131)</f>
        <v>192</v>
      </c>
    </row>
    <row r="133" spans="1:20">
      <c r="A133" s="1"/>
      <c r="B133" s="30"/>
      <c r="C133" s="30"/>
      <c r="D133" s="30"/>
      <c r="E133" s="30"/>
      <c r="F133" s="34"/>
      <c r="G133" s="34"/>
      <c r="H133" s="34"/>
      <c r="I133" s="34"/>
      <c r="J133" s="46">
        <v>8.2000000000000003E-2</v>
      </c>
      <c r="K133" s="34"/>
      <c r="L133" s="34"/>
      <c r="M133" s="34"/>
      <c r="N133" s="34"/>
      <c r="O133" s="36">
        <v>0.08</v>
      </c>
      <c r="P133" s="34"/>
      <c r="Q133" s="34"/>
      <c r="R133" s="34"/>
      <c r="S133" s="34"/>
      <c r="T133" s="36">
        <v>0.08</v>
      </c>
    </row>
    <row r="134" spans="1:20">
      <c r="A134" s="1"/>
      <c r="B134" s="243" t="s">
        <v>149</v>
      </c>
      <c r="C134" s="243"/>
      <c r="D134" s="243"/>
      <c r="E134" s="243"/>
      <c r="F134" s="34"/>
      <c r="G134" s="49">
        <f>G132+G119+G113+G103+G127</f>
        <v>48.64</v>
      </c>
      <c r="H134" s="49">
        <f>H132+H119+H113+H103+H127</f>
        <v>66.849999999999994</v>
      </c>
      <c r="I134" s="49">
        <f>I132+I119+I113+I103+I127</f>
        <v>262.38</v>
      </c>
      <c r="J134" s="49">
        <f>J132+J119+J113+J103+J127</f>
        <v>1887.7</v>
      </c>
      <c r="K134" s="49"/>
      <c r="L134" s="49">
        <f>L132+L119+L113+L103+L127</f>
        <v>63.97</v>
      </c>
      <c r="M134" s="49">
        <f>M132+M119+M113+M103+M127</f>
        <v>91.05</v>
      </c>
      <c r="N134" s="49">
        <f>N132+N119+N113+N103+N127</f>
        <v>322.10000000000002</v>
      </c>
      <c r="O134" s="49">
        <f>O132+O119+O113+O103+O127</f>
        <v>2422.1999999999998</v>
      </c>
      <c r="P134" s="49"/>
      <c r="Q134" s="49">
        <f>Q132+Q119+Q113+Q103+Q127</f>
        <v>64.77</v>
      </c>
      <c r="R134" s="49">
        <f>R132+R119+R113+R103+R127</f>
        <v>81.650000000000006</v>
      </c>
      <c r="S134" s="49">
        <f>S132+S119+S113+S103+S127</f>
        <v>303.5</v>
      </c>
      <c r="T134" s="49">
        <f>T132+T119+T113+T103+T127</f>
        <v>2252.6999999999998</v>
      </c>
    </row>
    <row r="135" spans="1:20">
      <c r="A135" s="1"/>
      <c r="B135" s="30"/>
      <c r="C135" s="30"/>
      <c r="D135" s="30"/>
      <c r="E135" s="30"/>
      <c r="F135" s="34"/>
      <c r="G135" s="71"/>
      <c r="H135" s="50"/>
      <c r="I135" s="50"/>
      <c r="J135" s="72"/>
      <c r="K135" s="71"/>
      <c r="L135" s="71"/>
      <c r="M135" s="80"/>
      <c r="N135" s="80"/>
      <c r="O135" s="73"/>
      <c r="P135" s="71"/>
      <c r="Q135" s="71"/>
      <c r="R135" s="80"/>
      <c r="S135" s="71"/>
      <c r="T135" s="73"/>
    </row>
    <row r="136" spans="1:20">
      <c r="A136" s="1"/>
      <c r="B136" s="30"/>
      <c r="C136" s="30"/>
      <c r="D136" s="30"/>
      <c r="E136" s="53"/>
      <c r="F136" s="30"/>
      <c r="G136" s="30"/>
      <c r="H136" s="30"/>
      <c r="I136" s="30"/>
      <c r="J136" s="52" t="s">
        <v>63</v>
      </c>
      <c r="K136" s="53"/>
      <c r="L136" s="53"/>
      <c r="M136" s="53"/>
      <c r="N136" s="53"/>
      <c r="O136" s="53"/>
      <c r="P136" s="53"/>
      <c r="Q136" s="53"/>
      <c r="R136" s="53"/>
      <c r="S136" s="53"/>
      <c r="T136" s="53"/>
    </row>
    <row r="137" spans="1:20">
      <c r="A137" s="1"/>
      <c r="B137" s="276" t="s">
        <v>128</v>
      </c>
      <c r="C137" s="277"/>
      <c r="D137" s="277"/>
      <c r="E137" s="278"/>
      <c r="F137" s="268" t="s">
        <v>129</v>
      </c>
      <c r="G137" s="269"/>
      <c r="H137" s="269"/>
      <c r="I137" s="269"/>
      <c r="J137" s="270"/>
      <c r="K137" s="268" t="s">
        <v>130</v>
      </c>
      <c r="L137" s="269"/>
      <c r="M137" s="269"/>
      <c r="N137" s="269"/>
      <c r="O137" s="270"/>
      <c r="P137" s="268" t="s">
        <v>131</v>
      </c>
      <c r="Q137" s="269"/>
      <c r="R137" s="269"/>
      <c r="S137" s="269"/>
      <c r="T137" s="270"/>
    </row>
    <row r="138" spans="1:20">
      <c r="A138" s="1"/>
      <c r="B138" s="280"/>
      <c r="C138" s="281"/>
      <c r="D138" s="281"/>
      <c r="E138" s="282"/>
      <c r="F138" s="37" t="s">
        <v>132</v>
      </c>
      <c r="G138" s="40" t="s">
        <v>15</v>
      </c>
      <c r="H138" s="40" t="s">
        <v>16</v>
      </c>
      <c r="I138" s="40" t="s">
        <v>17</v>
      </c>
      <c r="J138" s="40" t="s">
        <v>133</v>
      </c>
      <c r="K138" s="39" t="s">
        <v>132</v>
      </c>
      <c r="L138" s="40" t="s">
        <v>15</v>
      </c>
      <c r="M138" s="40" t="s">
        <v>16</v>
      </c>
      <c r="N138" s="40" t="s">
        <v>17</v>
      </c>
      <c r="O138" s="40" t="s">
        <v>133</v>
      </c>
      <c r="P138" s="37" t="s">
        <v>132</v>
      </c>
      <c r="Q138" s="40" t="s">
        <v>15</v>
      </c>
      <c r="R138" s="40" t="s">
        <v>16</v>
      </c>
      <c r="S138" s="40" t="s">
        <v>17</v>
      </c>
      <c r="T138" s="40" t="s">
        <v>133</v>
      </c>
    </row>
    <row r="139" spans="1:20">
      <c r="A139" s="1"/>
      <c r="B139" s="251" t="s">
        <v>167</v>
      </c>
      <c r="C139" s="252"/>
      <c r="D139" s="252"/>
      <c r="E139" s="266"/>
      <c r="F139" s="14">
        <v>15</v>
      </c>
      <c r="G139" s="81">
        <v>3.9</v>
      </c>
      <c r="H139" s="82">
        <v>3.9</v>
      </c>
      <c r="I139" s="81">
        <v>0</v>
      </c>
      <c r="J139" s="83">
        <v>52.5</v>
      </c>
      <c r="K139" s="14">
        <v>15</v>
      </c>
      <c r="L139" s="81">
        <v>3.9</v>
      </c>
      <c r="M139" s="82">
        <v>3.9</v>
      </c>
      <c r="N139" s="81">
        <v>0</v>
      </c>
      <c r="O139" s="83">
        <v>52.5</v>
      </c>
      <c r="P139" s="14">
        <v>15</v>
      </c>
      <c r="Q139" s="81">
        <v>3.9</v>
      </c>
      <c r="R139" s="82">
        <v>3.9</v>
      </c>
      <c r="S139" s="81">
        <v>0</v>
      </c>
      <c r="T139" s="82">
        <v>52.5</v>
      </c>
    </row>
    <row r="140" spans="1:20" ht="24.75" customHeight="1">
      <c r="A140" s="1"/>
      <c r="B140" s="253" t="s">
        <v>168</v>
      </c>
      <c r="C140" s="254"/>
      <c r="D140" s="254"/>
      <c r="E140" s="255"/>
      <c r="F140" s="18">
        <v>150</v>
      </c>
      <c r="G140" s="19">
        <v>21</v>
      </c>
      <c r="H140" s="20">
        <v>30.3</v>
      </c>
      <c r="I140" s="19">
        <v>2.7</v>
      </c>
      <c r="J140" s="20">
        <v>370.5</v>
      </c>
      <c r="K140" s="21">
        <v>150</v>
      </c>
      <c r="L140" s="19">
        <v>21</v>
      </c>
      <c r="M140" s="20">
        <v>30.3</v>
      </c>
      <c r="N140" s="19">
        <v>2.7</v>
      </c>
      <c r="O140" s="20">
        <v>370.5</v>
      </c>
      <c r="P140" s="21">
        <v>150</v>
      </c>
      <c r="Q140" s="19">
        <v>21</v>
      </c>
      <c r="R140" s="20">
        <v>30.3</v>
      </c>
      <c r="S140" s="19">
        <v>2.7</v>
      </c>
      <c r="T140" s="19">
        <v>370.5</v>
      </c>
    </row>
    <row r="141" spans="1:20">
      <c r="A141" s="1"/>
      <c r="B141" s="259" t="s">
        <v>169</v>
      </c>
      <c r="C141" s="260"/>
      <c r="D141" s="260"/>
      <c r="E141" s="260"/>
      <c r="F141" s="21">
        <v>200</v>
      </c>
      <c r="G141" s="20">
        <v>2.2999999999999998</v>
      </c>
      <c r="H141" s="19">
        <v>0</v>
      </c>
      <c r="I141" s="20">
        <v>20.5</v>
      </c>
      <c r="J141" s="44">
        <v>99.1</v>
      </c>
      <c r="K141" s="21">
        <v>200</v>
      </c>
      <c r="L141" s="20">
        <v>2.2999999999999998</v>
      </c>
      <c r="M141" s="19">
        <v>0</v>
      </c>
      <c r="N141" s="20">
        <v>20.5</v>
      </c>
      <c r="O141" s="44">
        <v>99.1</v>
      </c>
      <c r="P141" s="21">
        <v>200</v>
      </c>
      <c r="Q141" s="20">
        <v>2.2999999999999998</v>
      </c>
      <c r="R141" s="19">
        <v>0</v>
      </c>
      <c r="S141" s="20">
        <v>20.5</v>
      </c>
      <c r="T141" s="19">
        <v>99.1</v>
      </c>
    </row>
    <row r="142" spans="1:20">
      <c r="A142" s="1"/>
      <c r="B142" s="261" t="s">
        <v>24</v>
      </c>
      <c r="C142" s="262"/>
      <c r="D142" s="262"/>
      <c r="E142" s="262"/>
      <c r="F142" s="27">
        <v>20</v>
      </c>
      <c r="G142" s="28">
        <v>1.5</v>
      </c>
      <c r="H142" s="29">
        <v>0.6</v>
      </c>
      <c r="I142" s="28">
        <v>10.1</v>
      </c>
      <c r="J142" s="45">
        <v>52.8</v>
      </c>
      <c r="K142" s="27">
        <v>20</v>
      </c>
      <c r="L142" s="28">
        <v>1.5</v>
      </c>
      <c r="M142" s="29">
        <v>0.6</v>
      </c>
      <c r="N142" s="28">
        <v>10.1</v>
      </c>
      <c r="O142" s="45">
        <v>52.8</v>
      </c>
      <c r="P142" s="27">
        <v>30</v>
      </c>
      <c r="Q142" s="28">
        <v>2.2999999999999998</v>
      </c>
      <c r="R142" s="29">
        <v>0.9</v>
      </c>
      <c r="S142" s="28">
        <v>15.2</v>
      </c>
      <c r="T142" s="29">
        <v>79.2</v>
      </c>
    </row>
    <row r="143" spans="1:20">
      <c r="A143" s="1"/>
      <c r="B143" s="8"/>
      <c r="C143" s="8"/>
      <c r="D143" s="8"/>
      <c r="E143" s="8"/>
      <c r="F143" s="57"/>
      <c r="G143" s="58">
        <f>SUM(G139:G142)</f>
        <v>28.7</v>
      </c>
      <c r="H143" s="58">
        <f>SUM(H139:H142)</f>
        <v>34.799999999999997</v>
      </c>
      <c r="I143" s="58">
        <f>SUM(I139:I142)</f>
        <v>33.299999999999997</v>
      </c>
      <c r="J143" s="58">
        <f>SUM(J139:J142)</f>
        <v>574.9</v>
      </c>
      <c r="K143" s="62"/>
      <c r="L143" s="58">
        <f>SUM(L139:L142)</f>
        <v>28.7</v>
      </c>
      <c r="M143" s="58">
        <f>SUM(M139:M142)</f>
        <v>34.799999999999997</v>
      </c>
      <c r="N143" s="58">
        <f>SUM(N139:N142)</f>
        <v>33.299999999999997</v>
      </c>
      <c r="O143" s="58">
        <f>SUM(O139:O142)</f>
        <v>574.9</v>
      </c>
      <c r="P143" s="62"/>
      <c r="Q143" s="58">
        <f>SUM(Q139:Q142)</f>
        <v>29.5</v>
      </c>
      <c r="R143" s="58">
        <f>SUM(R139:R142)</f>
        <v>35.1</v>
      </c>
      <c r="S143" s="58">
        <f>SUM(S139:S142)</f>
        <v>38.4</v>
      </c>
      <c r="T143" s="58">
        <f>SUM(T139:T142)</f>
        <v>601.29999999999995</v>
      </c>
    </row>
    <row r="144" spans="1:20">
      <c r="A144" s="1"/>
      <c r="B144" s="8"/>
      <c r="C144" s="8"/>
      <c r="D144" s="8"/>
      <c r="E144" s="8"/>
      <c r="F144" s="57"/>
      <c r="G144" s="59"/>
      <c r="H144" s="59"/>
      <c r="I144" s="59"/>
      <c r="J144" s="60">
        <v>0.25</v>
      </c>
      <c r="K144" s="57"/>
      <c r="L144" s="59"/>
      <c r="M144" s="59"/>
      <c r="N144" s="59"/>
      <c r="O144" s="60">
        <f>O143/2700</f>
        <v>0.21292592592592599</v>
      </c>
      <c r="P144" s="57"/>
      <c r="Q144" s="59"/>
      <c r="R144" s="59"/>
      <c r="S144" s="59"/>
      <c r="T144" s="60">
        <f>T143/2700</f>
        <v>0.22270370370370399</v>
      </c>
    </row>
    <row r="145" spans="1:20">
      <c r="A145" s="1"/>
      <c r="B145" s="263" t="s">
        <v>137</v>
      </c>
      <c r="C145" s="264"/>
      <c r="D145" s="264"/>
      <c r="E145" s="265"/>
      <c r="F145" s="37" t="s">
        <v>132</v>
      </c>
      <c r="G145" s="40" t="s">
        <v>15</v>
      </c>
      <c r="H145" s="40" t="s">
        <v>16</v>
      </c>
      <c r="I145" s="40" t="s">
        <v>17</v>
      </c>
      <c r="J145" s="40" t="s">
        <v>133</v>
      </c>
      <c r="K145" s="61" t="s">
        <v>132</v>
      </c>
      <c r="L145" s="40" t="s">
        <v>15</v>
      </c>
      <c r="M145" s="40" t="s">
        <v>16</v>
      </c>
      <c r="N145" s="40" t="s">
        <v>17</v>
      </c>
      <c r="O145" s="40" t="s">
        <v>133</v>
      </c>
      <c r="P145" s="37" t="s">
        <v>132</v>
      </c>
      <c r="Q145" s="40" t="s">
        <v>15</v>
      </c>
      <c r="R145" s="40" t="s">
        <v>16</v>
      </c>
      <c r="S145" s="40" t="s">
        <v>17</v>
      </c>
      <c r="T145" s="40" t="s">
        <v>133</v>
      </c>
    </row>
    <row r="146" spans="1:20">
      <c r="A146" s="1"/>
      <c r="B146" s="251" t="s">
        <v>170</v>
      </c>
      <c r="C146" s="252"/>
      <c r="D146" s="252"/>
      <c r="E146" s="252"/>
      <c r="F146" s="14">
        <v>50</v>
      </c>
      <c r="G146" s="15">
        <v>0.8</v>
      </c>
      <c r="H146" s="16">
        <v>2</v>
      </c>
      <c r="I146" s="15">
        <v>3.3</v>
      </c>
      <c r="J146" s="16">
        <v>34.200000000000003</v>
      </c>
      <c r="K146" s="41">
        <v>100</v>
      </c>
      <c r="L146" s="16">
        <v>1.6</v>
      </c>
      <c r="M146" s="15">
        <v>4</v>
      </c>
      <c r="N146" s="16">
        <v>6.6</v>
      </c>
      <c r="O146" s="15">
        <v>68.400000000000006</v>
      </c>
      <c r="P146" s="14">
        <v>100</v>
      </c>
      <c r="Q146" s="16">
        <v>1.6</v>
      </c>
      <c r="R146" s="15">
        <v>4</v>
      </c>
      <c r="S146" s="16">
        <v>6.6</v>
      </c>
      <c r="T146" s="16">
        <v>68.400000000000006</v>
      </c>
    </row>
    <row r="147" spans="1:20">
      <c r="A147" s="1"/>
      <c r="B147" s="259" t="s">
        <v>171</v>
      </c>
      <c r="C147" s="260"/>
      <c r="D147" s="260"/>
      <c r="E147" s="267"/>
      <c r="F147" s="18">
        <v>200</v>
      </c>
      <c r="G147" s="19">
        <v>5.8</v>
      </c>
      <c r="H147" s="19">
        <v>4.2</v>
      </c>
      <c r="I147" s="74">
        <v>20.2</v>
      </c>
      <c r="J147" s="20">
        <v>142</v>
      </c>
      <c r="K147" s="76">
        <v>250</v>
      </c>
      <c r="L147" s="19">
        <v>7.3</v>
      </c>
      <c r="M147" s="20">
        <v>5.3</v>
      </c>
      <c r="N147" s="19">
        <v>25.3</v>
      </c>
      <c r="O147" s="44">
        <v>177</v>
      </c>
      <c r="P147" s="21">
        <v>250</v>
      </c>
      <c r="Q147" s="20">
        <v>7.3</v>
      </c>
      <c r="R147" s="19">
        <v>5.3</v>
      </c>
      <c r="S147" s="20">
        <v>25.3</v>
      </c>
      <c r="T147" s="19">
        <v>177</v>
      </c>
    </row>
    <row r="148" spans="1:20">
      <c r="A148" s="1"/>
      <c r="B148" s="259" t="s">
        <v>119</v>
      </c>
      <c r="C148" s="260"/>
      <c r="D148" s="260"/>
      <c r="E148" s="260"/>
      <c r="F148" s="21">
        <v>50</v>
      </c>
      <c r="G148" s="20">
        <v>7.5</v>
      </c>
      <c r="H148" s="19">
        <v>3.2</v>
      </c>
      <c r="I148" s="20">
        <v>2.5</v>
      </c>
      <c r="J148" s="19">
        <v>69.8</v>
      </c>
      <c r="K148" s="18">
        <v>75</v>
      </c>
      <c r="L148" s="19">
        <v>11.2</v>
      </c>
      <c r="M148" s="20">
        <v>4.8</v>
      </c>
      <c r="N148" s="19">
        <v>3.7</v>
      </c>
      <c r="O148" s="19">
        <v>104.7</v>
      </c>
      <c r="P148" s="18">
        <v>75</v>
      </c>
      <c r="Q148" s="19">
        <v>11.2</v>
      </c>
      <c r="R148" s="20">
        <v>4.8</v>
      </c>
      <c r="S148" s="19">
        <v>3.7</v>
      </c>
      <c r="T148" s="19">
        <v>104.7</v>
      </c>
    </row>
    <row r="149" spans="1:20">
      <c r="A149" s="1"/>
      <c r="B149" s="259" t="s">
        <v>72</v>
      </c>
      <c r="C149" s="260"/>
      <c r="D149" s="260"/>
      <c r="E149" s="260"/>
      <c r="F149" s="21">
        <v>100</v>
      </c>
      <c r="G149" s="20">
        <v>3</v>
      </c>
      <c r="H149" s="19">
        <v>3</v>
      </c>
      <c r="I149" s="20">
        <v>14.6</v>
      </c>
      <c r="J149" s="19">
        <v>97.3</v>
      </c>
      <c r="K149" s="21">
        <v>150</v>
      </c>
      <c r="L149" s="20">
        <v>4.5</v>
      </c>
      <c r="M149" s="19">
        <v>4.5</v>
      </c>
      <c r="N149" s="20">
        <v>21.92</v>
      </c>
      <c r="O149" s="19">
        <v>145.94999999999999</v>
      </c>
      <c r="P149" s="48">
        <v>150</v>
      </c>
      <c r="Q149" s="20">
        <v>4.5</v>
      </c>
      <c r="R149" s="19">
        <v>4.5</v>
      </c>
      <c r="S149" s="20">
        <v>21.92</v>
      </c>
      <c r="T149" s="19">
        <v>145.94999999999999</v>
      </c>
    </row>
    <row r="150" spans="1:20">
      <c r="A150" s="1"/>
      <c r="B150" s="259" t="s">
        <v>154</v>
      </c>
      <c r="C150" s="260"/>
      <c r="D150" s="260"/>
      <c r="E150" s="260"/>
      <c r="F150" s="21">
        <v>200</v>
      </c>
      <c r="G150" s="20">
        <v>0.4</v>
      </c>
      <c r="H150" s="19">
        <v>0</v>
      </c>
      <c r="I150" s="20">
        <v>23.2</v>
      </c>
      <c r="J150" s="19">
        <v>92</v>
      </c>
      <c r="K150" s="18">
        <v>200</v>
      </c>
      <c r="L150" s="19">
        <v>0.4</v>
      </c>
      <c r="M150" s="20">
        <v>0</v>
      </c>
      <c r="N150" s="19">
        <v>23.2</v>
      </c>
      <c r="O150" s="20">
        <v>92</v>
      </c>
      <c r="P150" s="21">
        <v>200</v>
      </c>
      <c r="Q150" s="20">
        <v>0.4</v>
      </c>
      <c r="R150" s="19">
        <v>0</v>
      </c>
      <c r="S150" s="20">
        <v>23.2</v>
      </c>
      <c r="T150" s="19">
        <v>92</v>
      </c>
    </row>
    <row r="151" spans="1:20">
      <c r="A151" s="1"/>
      <c r="B151" s="259" t="s">
        <v>24</v>
      </c>
      <c r="C151" s="260"/>
      <c r="D151" s="260"/>
      <c r="E151" s="260"/>
      <c r="F151" s="76">
        <v>30</v>
      </c>
      <c r="G151" s="19">
        <v>2.2999999999999998</v>
      </c>
      <c r="H151" s="19">
        <v>0.9</v>
      </c>
      <c r="I151" s="20">
        <v>15.2</v>
      </c>
      <c r="J151" s="19">
        <v>79.2</v>
      </c>
      <c r="K151" s="76">
        <v>30</v>
      </c>
      <c r="L151" s="19">
        <v>2.2999999999999998</v>
      </c>
      <c r="M151" s="20">
        <v>0.9</v>
      </c>
      <c r="N151" s="19">
        <v>15.2</v>
      </c>
      <c r="O151" s="44">
        <v>79.2</v>
      </c>
      <c r="P151" s="21">
        <v>30</v>
      </c>
      <c r="Q151" s="20">
        <v>2.2999999999999998</v>
      </c>
      <c r="R151" s="19">
        <v>0.9</v>
      </c>
      <c r="S151" s="20">
        <v>15.2</v>
      </c>
      <c r="T151" s="19">
        <v>79.2</v>
      </c>
    </row>
    <row r="152" spans="1:20">
      <c r="A152" s="1"/>
      <c r="B152" s="261" t="s">
        <v>34</v>
      </c>
      <c r="C152" s="262"/>
      <c r="D152" s="262"/>
      <c r="E152" s="262"/>
      <c r="F152" s="84">
        <v>40</v>
      </c>
      <c r="G152" s="29">
        <v>2</v>
      </c>
      <c r="H152" s="29">
        <v>0.4</v>
      </c>
      <c r="I152" s="28">
        <v>18.399999999999999</v>
      </c>
      <c r="J152" s="29">
        <v>88</v>
      </c>
      <c r="K152" s="77">
        <v>50</v>
      </c>
      <c r="L152" s="29">
        <v>2.5</v>
      </c>
      <c r="M152" s="28">
        <v>0.5</v>
      </c>
      <c r="N152" s="29">
        <v>23</v>
      </c>
      <c r="O152" s="28">
        <v>110</v>
      </c>
      <c r="P152" s="27">
        <v>50</v>
      </c>
      <c r="Q152" s="78">
        <v>2.5</v>
      </c>
      <c r="R152" s="28">
        <v>0.5</v>
      </c>
      <c r="S152" s="29">
        <v>23</v>
      </c>
      <c r="T152" s="29">
        <v>110</v>
      </c>
    </row>
    <row r="153" spans="1:20">
      <c r="A153" s="1"/>
      <c r="B153" s="8"/>
      <c r="C153" s="8"/>
      <c r="D153" s="8"/>
      <c r="E153" s="8"/>
      <c r="F153" s="57"/>
      <c r="G153" s="58">
        <f>SUM(G146:G152)</f>
        <v>21.8</v>
      </c>
      <c r="H153" s="58">
        <f>SUM(H146:H152)</f>
        <v>13.7</v>
      </c>
      <c r="I153" s="58">
        <f>SUM(I146:I152)</f>
        <v>97.4</v>
      </c>
      <c r="J153" s="58">
        <f>SUM(J146:J152)</f>
        <v>602.5</v>
      </c>
      <c r="K153" s="62"/>
      <c r="L153" s="58">
        <f>SUM(L146:L152)</f>
        <v>29.8</v>
      </c>
      <c r="M153" s="58">
        <f>SUM(M146:M152)</f>
        <v>20</v>
      </c>
      <c r="N153" s="58">
        <f>SUM(N146:N152)</f>
        <v>118.92</v>
      </c>
      <c r="O153" s="58">
        <f>SUM(O146:O152)</f>
        <v>777.25</v>
      </c>
      <c r="P153" s="62"/>
      <c r="Q153" s="58">
        <f>SUM(Q146:Q152)</f>
        <v>29.8</v>
      </c>
      <c r="R153" s="58">
        <f>SUM(R146:R152)</f>
        <v>20</v>
      </c>
      <c r="S153" s="58">
        <f>SUM(S146:S152)</f>
        <v>118.92</v>
      </c>
      <c r="T153" s="58">
        <f>SUM(T146:T152)</f>
        <v>777.25</v>
      </c>
    </row>
    <row r="154" spans="1:20">
      <c r="A154" s="1"/>
      <c r="B154" s="8"/>
      <c r="C154" s="8"/>
      <c r="D154" s="8"/>
      <c r="E154" s="8"/>
      <c r="F154" s="57"/>
      <c r="G154" s="59"/>
      <c r="H154" s="59"/>
      <c r="I154" s="59"/>
      <c r="J154" s="60">
        <v>0.30399999999999999</v>
      </c>
      <c r="K154" s="57"/>
      <c r="L154" s="59"/>
      <c r="M154" s="59"/>
      <c r="N154" s="59"/>
      <c r="O154" s="60">
        <v>0.30199999999999999</v>
      </c>
      <c r="P154" s="57"/>
      <c r="Q154" s="59"/>
      <c r="R154" s="59"/>
      <c r="S154" s="59"/>
      <c r="T154" s="60">
        <v>0.30199999999999999</v>
      </c>
    </row>
    <row r="155" spans="1:20">
      <c r="A155" s="1"/>
      <c r="B155" s="263" t="s">
        <v>140</v>
      </c>
      <c r="C155" s="264"/>
      <c r="D155" s="264"/>
      <c r="E155" s="265"/>
      <c r="F155" s="37" t="s">
        <v>132</v>
      </c>
      <c r="G155" s="40" t="s">
        <v>15</v>
      </c>
      <c r="H155" s="40" t="s">
        <v>16</v>
      </c>
      <c r="I155" s="40" t="s">
        <v>17</v>
      </c>
      <c r="J155" s="40" t="s">
        <v>133</v>
      </c>
      <c r="K155" s="61" t="s">
        <v>132</v>
      </c>
      <c r="L155" s="40" t="s">
        <v>15</v>
      </c>
      <c r="M155" s="40" t="s">
        <v>16</v>
      </c>
      <c r="N155" s="40" t="s">
        <v>17</v>
      </c>
      <c r="O155" s="40" t="s">
        <v>133</v>
      </c>
      <c r="P155" s="37" t="s">
        <v>132</v>
      </c>
      <c r="Q155" s="40" t="s">
        <v>15</v>
      </c>
      <c r="R155" s="40" t="s">
        <v>16</v>
      </c>
      <c r="S155" s="40" t="s">
        <v>17</v>
      </c>
      <c r="T155" s="40" t="s">
        <v>133</v>
      </c>
    </row>
    <row r="156" spans="1:20">
      <c r="A156" s="1"/>
      <c r="B156" s="251" t="s">
        <v>155</v>
      </c>
      <c r="C156" s="252"/>
      <c r="D156" s="252"/>
      <c r="E156" s="266"/>
      <c r="F156" s="41">
        <v>100</v>
      </c>
      <c r="G156" s="16">
        <v>0.4</v>
      </c>
      <c r="H156" s="15">
        <v>0.3</v>
      </c>
      <c r="I156" s="16">
        <v>9.5</v>
      </c>
      <c r="J156" s="15">
        <v>42</v>
      </c>
      <c r="K156" s="14">
        <v>150</v>
      </c>
      <c r="L156" s="16">
        <v>0.6</v>
      </c>
      <c r="M156" s="15">
        <v>0.45</v>
      </c>
      <c r="N156" s="16">
        <v>14.2</v>
      </c>
      <c r="O156" s="15">
        <v>63</v>
      </c>
      <c r="P156" s="14">
        <v>150</v>
      </c>
      <c r="Q156" s="16">
        <v>0.6</v>
      </c>
      <c r="R156" s="15">
        <v>0.45</v>
      </c>
      <c r="S156" s="16">
        <v>14.2</v>
      </c>
      <c r="T156" s="16">
        <v>63</v>
      </c>
    </row>
    <row r="157" spans="1:20">
      <c r="A157" s="1"/>
      <c r="B157" s="259" t="s">
        <v>172</v>
      </c>
      <c r="C157" s="260"/>
      <c r="D157" s="260"/>
      <c r="E157" s="267"/>
      <c r="F157" s="18">
        <v>20</v>
      </c>
      <c r="G157" s="19">
        <v>0.04</v>
      </c>
      <c r="H157" s="20">
        <v>0</v>
      </c>
      <c r="I157" s="19">
        <v>16</v>
      </c>
      <c r="J157" s="20">
        <v>84</v>
      </c>
      <c r="K157" s="18">
        <v>20</v>
      </c>
      <c r="L157" s="19">
        <v>0.04</v>
      </c>
      <c r="M157" s="20">
        <v>0</v>
      </c>
      <c r="N157" s="19">
        <v>16</v>
      </c>
      <c r="O157" s="20">
        <v>84</v>
      </c>
      <c r="P157" s="21">
        <v>20</v>
      </c>
      <c r="Q157" s="19">
        <v>0.04</v>
      </c>
      <c r="R157" s="20">
        <v>0</v>
      </c>
      <c r="S157" s="19">
        <v>16</v>
      </c>
      <c r="T157" s="19">
        <v>84</v>
      </c>
    </row>
    <row r="158" spans="1:20">
      <c r="A158" s="1"/>
      <c r="B158" s="261" t="s">
        <v>156</v>
      </c>
      <c r="C158" s="262"/>
      <c r="D158" s="262"/>
      <c r="E158" s="262"/>
      <c r="F158" s="27">
        <v>200</v>
      </c>
      <c r="G158" s="28">
        <v>0.2</v>
      </c>
      <c r="H158" s="29"/>
      <c r="I158" s="28">
        <v>14</v>
      </c>
      <c r="J158" s="45">
        <v>58</v>
      </c>
      <c r="K158" s="27">
        <v>200</v>
      </c>
      <c r="L158" s="28">
        <v>0.2</v>
      </c>
      <c r="M158" s="29"/>
      <c r="N158" s="28">
        <v>14</v>
      </c>
      <c r="O158" s="45">
        <v>58</v>
      </c>
      <c r="P158" s="27">
        <v>200</v>
      </c>
      <c r="Q158" s="28">
        <v>0.2</v>
      </c>
      <c r="R158" s="29"/>
      <c r="S158" s="28">
        <v>14</v>
      </c>
      <c r="T158" s="29">
        <v>58</v>
      </c>
    </row>
    <row r="159" spans="1:20">
      <c r="A159" s="1"/>
      <c r="B159" s="8"/>
      <c r="C159" s="8"/>
      <c r="D159" s="8"/>
      <c r="E159" s="8"/>
      <c r="F159" s="67"/>
      <c r="G159" s="58">
        <f>SUM(G156:G158)</f>
        <v>0.64</v>
      </c>
      <c r="H159" s="58">
        <f>SUM(H156:H158)</f>
        <v>0.3</v>
      </c>
      <c r="I159" s="58">
        <f>SUM(I156:I158)</f>
        <v>39.5</v>
      </c>
      <c r="J159" s="58">
        <f>SUM(J156:J158)</f>
        <v>184</v>
      </c>
      <c r="K159" s="66"/>
      <c r="L159" s="58">
        <f>SUM(L156:L158)</f>
        <v>0.84</v>
      </c>
      <c r="M159" s="58">
        <f>SUM(M156:M158)</f>
        <v>0.45</v>
      </c>
      <c r="N159" s="58">
        <f>SUM(N156:N158)</f>
        <v>44.2</v>
      </c>
      <c r="O159" s="58">
        <f>SUM(O156:O158)</f>
        <v>205</v>
      </c>
      <c r="P159" s="66"/>
      <c r="Q159" s="58">
        <f>SUM(Q156:Q158)</f>
        <v>0.84</v>
      </c>
      <c r="R159" s="58">
        <f>SUM(R156:R158)</f>
        <v>0.45</v>
      </c>
      <c r="S159" s="58">
        <f>SUM(S156:S158)</f>
        <v>44.2</v>
      </c>
      <c r="T159" s="58">
        <f>SUM(T156:T158)</f>
        <v>205</v>
      </c>
    </row>
    <row r="160" spans="1:20">
      <c r="A160" s="1"/>
      <c r="B160" s="8"/>
      <c r="C160" s="8"/>
      <c r="D160" s="8"/>
      <c r="E160" s="8"/>
      <c r="F160" s="67"/>
      <c r="G160" s="59"/>
      <c r="H160" s="59"/>
      <c r="I160" s="59"/>
      <c r="J160" s="60">
        <v>0.106</v>
      </c>
      <c r="K160" s="67"/>
      <c r="L160" s="59"/>
      <c r="M160" s="59"/>
      <c r="N160" s="59"/>
      <c r="O160" s="60">
        <v>0.10199999999999999</v>
      </c>
      <c r="P160" s="67"/>
      <c r="Q160" s="59"/>
      <c r="R160" s="59"/>
      <c r="S160" s="59"/>
      <c r="T160" s="60">
        <v>0.10199999999999999</v>
      </c>
    </row>
    <row r="161" spans="1:20">
      <c r="A161" s="1"/>
      <c r="B161" s="263" t="s">
        <v>144</v>
      </c>
      <c r="C161" s="264"/>
      <c r="D161" s="264"/>
      <c r="E161" s="265"/>
      <c r="F161" s="37" t="s">
        <v>132</v>
      </c>
      <c r="G161" s="40" t="s">
        <v>15</v>
      </c>
      <c r="H161" s="40" t="s">
        <v>16</v>
      </c>
      <c r="I161" s="40" t="s">
        <v>17</v>
      </c>
      <c r="J161" s="40" t="s">
        <v>133</v>
      </c>
      <c r="K161" s="61" t="s">
        <v>132</v>
      </c>
      <c r="L161" s="40" t="s">
        <v>15</v>
      </c>
      <c r="M161" s="40" t="s">
        <v>16</v>
      </c>
      <c r="N161" s="40" t="s">
        <v>17</v>
      </c>
      <c r="O161" s="40" t="s">
        <v>133</v>
      </c>
      <c r="P161" s="37" t="s">
        <v>132</v>
      </c>
      <c r="Q161" s="40" t="s">
        <v>15</v>
      </c>
      <c r="R161" s="40" t="s">
        <v>16</v>
      </c>
      <c r="S161" s="40" t="s">
        <v>17</v>
      </c>
      <c r="T161" s="40" t="s">
        <v>133</v>
      </c>
    </row>
    <row r="162" spans="1:20">
      <c r="A162" s="1"/>
      <c r="B162" s="259" t="s">
        <v>173</v>
      </c>
      <c r="C162" s="260"/>
      <c r="D162" s="260"/>
      <c r="E162" s="260"/>
      <c r="F162" s="21">
        <v>50</v>
      </c>
      <c r="G162" s="54">
        <v>0.4</v>
      </c>
      <c r="H162" s="55">
        <v>0.1</v>
      </c>
      <c r="I162" s="54">
        <v>1</v>
      </c>
      <c r="J162" s="55">
        <v>5.5</v>
      </c>
      <c r="K162" s="18">
        <v>50</v>
      </c>
      <c r="L162" s="55">
        <v>0.4</v>
      </c>
      <c r="M162" s="54">
        <v>0.1</v>
      </c>
      <c r="N162" s="55">
        <v>1</v>
      </c>
      <c r="O162" s="54">
        <v>5.5</v>
      </c>
      <c r="P162" s="21">
        <v>50</v>
      </c>
      <c r="Q162" s="54">
        <v>0.4</v>
      </c>
      <c r="R162" s="55">
        <v>0.1</v>
      </c>
      <c r="S162" s="54">
        <v>1</v>
      </c>
      <c r="T162" s="55">
        <v>5.5</v>
      </c>
    </row>
    <row r="163" spans="1:20">
      <c r="A163" s="1"/>
      <c r="B163" s="259" t="s">
        <v>174</v>
      </c>
      <c r="C163" s="260"/>
      <c r="D163" s="260"/>
      <c r="E163" s="267"/>
      <c r="F163" s="18" t="s">
        <v>175</v>
      </c>
      <c r="G163" s="19">
        <v>8.6</v>
      </c>
      <c r="H163" s="20">
        <v>18.5</v>
      </c>
      <c r="I163" s="19">
        <v>14.8</v>
      </c>
      <c r="J163" s="20">
        <v>260</v>
      </c>
      <c r="K163" s="21" t="s">
        <v>176</v>
      </c>
      <c r="L163" s="19">
        <v>10.4</v>
      </c>
      <c r="M163" s="20">
        <v>22.4</v>
      </c>
      <c r="N163" s="19">
        <v>17.899999999999999</v>
      </c>
      <c r="O163" s="20">
        <v>315</v>
      </c>
      <c r="P163" s="21" t="s">
        <v>176</v>
      </c>
      <c r="Q163" s="19">
        <v>10.4</v>
      </c>
      <c r="R163" s="20">
        <v>22.4</v>
      </c>
      <c r="S163" s="19">
        <v>17.899999999999999</v>
      </c>
      <c r="T163" s="20">
        <v>315</v>
      </c>
    </row>
    <row r="164" spans="1:20">
      <c r="A164" s="1"/>
      <c r="B164" s="259" t="s">
        <v>44</v>
      </c>
      <c r="C164" s="260"/>
      <c r="D164" s="260"/>
      <c r="E164" s="267"/>
      <c r="F164" s="18">
        <v>200</v>
      </c>
      <c r="G164" s="19">
        <v>4</v>
      </c>
      <c r="H164" s="20">
        <v>3</v>
      </c>
      <c r="I164" s="19">
        <v>20.8</v>
      </c>
      <c r="J164" s="19">
        <v>128.6</v>
      </c>
      <c r="K164" s="48">
        <v>200</v>
      </c>
      <c r="L164" s="19">
        <v>4</v>
      </c>
      <c r="M164" s="20">
        <v>3</v>
      </c>
      <c r="N164" s="19">
        <v>20.8</v>
      </c>
      <c r="O164" s="19">
        <v>128.6</v>
      </c>
      <c r="P164" s="18">
        <v>200</v>
      </c>
      <c r="Q164" s="19">
        <v>4</v>
      </c>
      <c r="R164" s="20">
        <v>3</v>
      </c>
      <c r="S164" s="19">
        <v>20.8</v>
      </c>
      <c r="T164" s="19">
        <v>128.6</v>
      </c>
    </row>
    <row r="165" spans="1:20">
      <c r="A165" s="1"/>
      <c r="B165" s="261" t="s">
        <v>34</v>
      </c>
      <c r="C165" s="262"/>
      <c r="D165" s="262"/>
      <c r="E165" s="262"/>
      <c r="F165" s="27">
        <v>40</v>
      </c>
      <c r="G165" s="28">
        <v>2</v>
      </c>
      <c r="H165" s="29">
        <v>0.4</v>
      </c>
      <c r="I165" s="28">
        <v>18.399999999999999</v>
      </c>
      <c r="J165" s="45">
        <v>88</v>
      </c>
      <c r="K165" s="27">
        <v>50</v>
      </c>
      <c r="L165" s="29">
        <v>2.5</v>
      </c>
      <c r="M165" s="28">
        <v>0.5</v>
      </c>
      <c r="N165" s="29">
        <v>23</v>
      </c>
      <c r="O165" s="45">
        <v>110</v>
      </c>
      <c r="P165" s="27">
        <v>50</v>
      </c>
      <c r="Q165" s="29">
        <v>2.5</v>
      </c>
      <c r="R165" s="28">
        <v>0.5</v>
      </c>
      <c r="S165" s="29">
        <v>23</v>
      </c>
      <c r="T165" s="29">
        <v>110</v>
      </c>
    </row>
    <row r="166" spans="1:20">
      <c r="A166" s="1"/>
      <c r="B166" s="8"/>
      <c r="C166" s="8"/>
      <c r="D166" s="8"/>
      <c r="E166" s="8"/>
      <c r="F166" s="67"/>
      <c r="G166" s="58">
        <f>SUM(G162:G165)</f>
        <v>15</v>
      </c>
      <c r="H166" s="58">
        <f>SUM(H162:H165)</f>
        <v>22</v>
      </c>
      <c r="I166" s="58">
        <f>SUM(I162:I165)</f>
        <v>55</v>
      </c>
      <c r="J166" s="58">
        <f>SUM(J162:J165)</f>
        <v>482.1</v>
      </c>
      <c r="K166" s="66"/>
      <c r="L166" s="58">
        <f>SUM(L162:L165)</f>
        <v>17.3</v>
      </c>
      <c r="M166" s="58">
        <f>SUM(M162:M165)</f>
        <v>26</v>
      </c>
      <c r="N166" s="58">
        <f>SUM(N162:N165)</f>
        <v>62.7</v>
      </c>
      <c r="O166" s="58">
        <f>SUM(O162:O165)</f>
        <v>559.1</v>
      </c>
      <c r="P166" s="66"/>
      <c r="Q166" s="58">
        <f>SUM(Q162:Q165)</f>
        <v>17.3</v>
      </c>
      <c r="R166" s="58">
        <f>SUM(R162:R165)</f>
        <v>26</v>
      </c>
      <c r="S166" s="58">
        <f>SUM(S162:S165)</f>
        <v>62.7</v>
      </c>
      <c r="T166" s="58">
        <f>SUM(T162:T165)</f>
        <v>559.1</v>
      </c>
    </row>
    <row r="167" spans="1:20">
      <c r="A167" s="1"/>
      <c r="B167" s="8"/>
      <c r="C167" s="8"/>
      <c r="D167" s="8"/>
      <c r="E167" s="8"/>
      <c r="F167" s="67"/>
      <c r="G167" s="59"/>
      <c r="H167" s="59"/>
      <c r="I167" s="59"/>
      <c r="J167" s="60">
        <v>0.25</v>
      </c>
      <c r="K167" s="67"/>
      <c r="L167" s="59"/>
      <c r="M167" s="59"/>
      <c r="N167" s="59"/>
      <c r="O167" s="60">
        <v>0.249</v>
      </c>
      <c r="P167" s="67"/>
      <c r="Q167" s="59"/>
      <c r="R167" s="59"/>
      <c r="S167" s="59"/>
      <c r="T167" s="60">
        <v>0.249</v>
      </c>
    </row>
    <row r="168" spans="1:20">
      <c r="A168" s="1"/>
      <c r="B168" s="263" t="s">
        <v>147</v>
      </c>
      <c r="C168" s="264"/>
      <c r="D168" s="264"/>
      <c r="E168" s="265"/>
      <c r="F168" s="37" t="s">
        <v>132</v>
      </c>
      <c r="G168" s="40" t="s">
        <v>15</v>
      </c>
      <c r="H168" s="40" t="s">
        <v>16</v>
      </c>
      <c r="I168" s="40" t="s">
        <v>17</v>
      </c>
      <c r="J168" s="40" t="s">
        <v>133</v>
      </c>
      <c r="K168" s="61" t="s">
        <v>132</v>
      </c>
      <c r="L168" s="40" t="s">
        <v>15</v>
      </c>
      <c r="M168" s="40" t="s">
        <v>16</v>
      </c>
      <c r="N168" s="40" t="s">
        <v>17</v>
      </c>
      <c r="O168" s="40" t="s">
        <v>133</v>
      </c>
      <c r="P168" s="37" t="s">
        <v>132</v>
      </c>
      <c r="Q168" s="40" t="s">
        <v>15</v>
      </c>
      <c r="R168" s="40" t="s">
        <v>16</v>
      </c>
      <c r="S168" s="40" t="s">
        <v>17</v>
      </c>
      <c r="T168" s="40" t="s">
        <v>133</v>
      </c>
    </row>
    <row r="169" spans="1:20">
      <c r="A169" s="1"/>
      <c r="B169" s="259" t="s">
        <v>24</v>
      </c>
      <c r="C169" s="260"/>
      <c r="D169" s="260"/>
      <c r="E169" s="260"/>
      <c r="F169" s="21">
        <v>30</v>
      </c>
      <c r="G169" s="19">
        <v>2.2999999999999998</v>
      </c>
      <c r="H169" s="19">
        <v>0.9</v>
      </c>
      <c r="I169" s="20">
        <v>15.2</v>
      </c>
      <c r="J169" s="44">
        <v>79.2</v>
      </c>
      <c r="K169" s="21">
        <v>50</v>
      </c>
      <c r="L169" s="19">
        <v>3.8</v>
      </c>
      <c r="M169" s="19">
        <v>1.5</v>
      </c>
      <c r="N169" s="20">
        <v>25.3</v>
      </c>
      <c r="O169" s="44">
        <v>132</v>
      </c>
      <c r="P169" s="21">
        <v>50</v>
      </c>
      <c r="Q169" s="19">
        <v>3.8</v>
      </c>
      <c r="R169" s="19">
        <v>1.5</v>
      </c>
      <c r="S169" s="20">
        <v>25.3</v>
      </c>
      <c r="T169" s="44">
        <v>132</v>
      </c>
    </row>
    <row r="170" spans="1:20">
      <c r="A170" s="1"/>
      <c r="B170" s="261" t="s">
        <v>157</v>
      </c>
      <c r="C170" s="262"/>
      <c r="D170" s="262"/>
      <c r="E170" s="262"/>
      <c r="F170" s="27">
        <v>200</v>
      </c>
      <c r="G170" s="28">
        <v>5.6</v>
      </c>
      <c r="H170" s="29">
        <v>4.5999999999999996</v>
      </c>
      <c r="I170" s="28">
        <v>9</v>
      </c>
      <c r="J170" s="29">
        <v>100</v>
      </c>
      <c r="K170" s="27">
        <v>200</v>
      </c>
      <c r="L170" s="28">
        <v>5.6</v>
      </c>
      <c r="M170" s="29">
        <v>4.5999999999999996</v>
      </c>
      <c r="N170" s="28">
        <v>9</v>
      </c>
      <c r="O170" s="29">
        <v>100</v>
      </c>
      <c r="P170" s="27">
        <v>200</v>
      </c>
      <c r="Q170" s="28">
        <v>5.6</v>
      </c>
      <c r="R170" s="29">
        <v>4.5999999999999996</v>
      </c>
      <c r="S170" s="28">
        <v>9</v>
      </c>
      <c r="T170" s="29">
        <v>100</v>
      </c>
    </row>
    <row r="171" spans="1:20">
      <c r="A171" s="1"/>
      <c r="B171" s="30"/>
      <c r="C171" s="30"/>
      <c r="D171" s="30"/>
      <c r="E171" s="30"/>
      <c r="F171" s="34"/>
      <c r="G171" s="32">
        <f>SUM(G169:G170)</f>
        <v>7.9</v>
      </c>
      <c r="H171" s="32">
        <f>SUM(H169:H170)</f>
        <v>5.5</v>
      </c>
      <c r="I171" s="32">
        <f>SUM(I169:I170)</f>
        <v>24.2</v>
      </c>
      <c r="J171" s="32">
        <f>SUM(J169:J170)</f>
        <v>179.2</v>
      </c>
      <c r="K171" s="32"/>
      <c r="L171" s="32">
        <f>SUM(L169:L170)</f>
        <v>9.4</v>
      </c>
      <c r="M171" s="32">
        <f>SUM(M169:M170)</f>
        <v>6.1</v>
      </c>
      <c r="N171" s="32">
        <f>SUM(N169:N170)</f>
        <v>34.299999999999997</v>
      </c>
      <c r="O171" s="32">
        <f>SUM(O169:O170)</f>
        <v>232</v>
      </c>
      <c r="P171" s="32"/>
      <c r="Q171" s="32">
        <f>SUM(Q169:Q170)</f>
        <v>9.4</v>
      </c>
      <c r="R171" s="32">
        <f>SUM(R169:R170)</f>
        <v>6.1</v>
      </c>
      <c r="S171" s="32">
        <f>SUM(S169:S170)</f>
        <v>34.299999999999997</v>
      </c>
      <c r="T171" s="32">
        <f>SUM(T169:T170)</f>
        <v>232</v>
      </c>
    </row>
    <row r="172" spans="1:20">
      <c r="A172" s="1"/>
      <c r="B172" s="30"/>
      <c r="C172" s="30"/>
      <c r="D172" s="30"/>
      <c r="E172" s="30"/>
      <c r="F172" s="34"/>
      <c r="G172" s="34"/>
      <c r="H172" s="34"/>
      <c r="I172" s="34"/>
      <c r="J172" s="46">
        <v>8.4000000000000005E-2</v>
      </c>
      <c r="K172" s="34"/>
      <c r="L172" s="34"/>
      <c r="M172" s="34"/>
      <c r="N172" s="34"/>
      <c r="O172" s="36">
        <v>8.2000000000000003E-2</v>
      </c>
      <c r="P172" s="34"/>
      <c r="Q172" s="34"/>
      <c r="R172" s="34"/>
      <c r="S172" s="34"/>
      <c r="T172" s="36">
        <v>8.2000000000000003E-2</v>
      </c>
    </row>
    <row r="173" spans="1:20">
      <c r="A173" s="1"/>
      <c r="B173" s="243" t="s">
        <v>149</v>
      </c>
      <c r="C173" s="243"/>
      <c r="D173" s="243"/>
      <c r="E173" s="243"/>
      <c r="F173" s="34"/>
      <c r="G173" s="70">
        <f>G171+G159+G153+G143+G166</f>
        <v>74.040000000000006</v>
      </c>
      <c r="H173" s="70">
        <f>H171+H159+H153+H143+H166</f>
        <v>76.3</v>
      </c>
      <c r="I173" s="70">
        <f>I171+I159+I153+I143+I166</f>
        <v>249.4</v>
      </c>
      <c r="J173" s="70">
        <f>J171+J159+J153+J143+J166</f>
        <v>2022.7</v>
      </c>
      <c r="K173" s="70"/>
      <c r="L173" s="70">
        <f>L171+L159+L153+L143+L166</f>
        <v>86.04</v>
      </c>
      <c r="M173" s="70">
        <f>M171+M159+M153+M143+M166</f>
        <v>87.35</v>
      </c>
      <c r="N173" s="70">
        <f>N171+N159+N153+N143+N166</f>
        <v>293.42</v>
      </c>
      <c r="O173" s="70">
        <f>O171+O159+O153+O143+O166</f>
        <v>2348.25</v>
      </c>
      <c r="P173" s="70"/>
      <c r="Q173" s="70">
        <f>Q171+Q159+Q153+Q143+Q166</f>
        <v>86.84</v>
      </c>
      <c r="R173" s="70">
        <f>R171+R159+R153+R143+R166</f>
        <v>87.65</v>
      </c>
      <c r="S173" s="70">
        <f>S171+S159+S153+S143+S166</f>
        <v>298.52</v>
      </c>
      <c r="T173" s="70">
        <f>T171+T159+T153+T143+T166</f>
        <v>2374.65</v>
      </c>
    </row>
    <row r="174" spans="1:20">
      <c r="A174" s="1"/>
      <c r="B174" s="30"/>
      <c r="C174" s="30"/>
      <c r="D174" s="30"/>
      <c r="E174" s="30"/>
      <c r="F174" s="34"/>
      <c r="G174" s="71"/>
      <c r="H174" s="50"/>
      <c r="I174" s="50"/>
      <c r="J174" s="72"/>
      <c r="K174" s="71"/>
      <c r="L174" s="71"/>
      <c r="M174" s="50"/>
      <c r="N174" s="80"/>
      <c r="O174" s="73"/>
      <c r="P174" s="71"/>
      <c r="Q174" s="71"/>
      <c r="R174" s="50"/>
      <c r="S174" s="80"/>
      <c r="T174" s="73"/>
    </row>
    <row r="175" spans="1:20">
      <c r="A175" s="1"/>
      <c r="B175" s="30"/>
      <c r="C175" s="30"/>
      <c r="D175" s="30"/>
      <c r="E175" s="53"/>
      <c r="F175" s="30"/>
      <c r="G175" s="30"/>
      <c r="H175" s="30"/>
      <c r="I175" s="30"/>
      <c r="J175" s="52" t="s">
        <v>78</v>
      </c>
      <c r="K175" s="53"/>
      <c r="L175" s="53"/>
      <c r="M175" s="53"/>
      <c r="N175" s="53"/>
      <c r="O175" s="53"/>
      <c r="P175" s="53"/>
      <c r="Q175" s="53"/>
      <c r="R175" s="53"/>
      <c r="S175" s="53"/>
      <c r="T175" s="53"/>
    </row>
    <row r="176" spans="1:20">
      <c r="A176" s="1"/>
      <c r="B176" s="276" t="s">
        <v>128</v>
      </c>
      <c r="C176" s="277"/>
      <c r="D176" s="277"/>
      <c r="E176" s="278"/>
      <c r="F176" s="268" t="s">
        <v>129</v>
      </c>
      <c r="G176" s="269"/>
      <c r="H176" s="269"/>
      <c r="I176" s="269"/>
      <c r="J176" s="270"/>
      <c r="K176" s="268" t="s">
        <v>130</v>
      </c>
      <c r="L176" s="269"/>
      <c r="M176" s="269"/>
      <c r="N176" s="269"/>
      <c r="O176" s="270"/>
      <c r="P176" s="268" t="s">
        <v>131</v>
      </c>
      <c r="Q176" s="269"/>
      <c r="R176" s="269"/>
      <c r="S176" s="269"/>
      <c r="T176" s="270"/>
    </row>
    <row r="177" spans="1:20">
      <c r="A177" s="1"/>
      <c r="B177" s="283"/>
      <c r="C177" s="284"/>
      <c r="D177" s="284"/>
      <c r="E177" s="285"/>
      <c r="F177" s="85" t="s">
        <v>132</v>
      </c>
      <c r="G177" s="86" t="s">
        <v>15</v>
      </c>
      <c r="H177" s="86" t="s">
        <v>16</v>
      </c>
      <c r="I177" s="86" t="s">
        <v>17</v>
      </c>
      <c r="J177" s="86" t="s">
        <v>133</v>
      </c>
      <c r="K177" s="87" t="s">
        <v>132</v>
      </c>
      <c r="L177" s="86" t="s">
        <v>15</v>
      </c>
      <c r="M177" s="86" t="s">
        <v>16</v>
      </c>
      <c r="N177" s="86" t="s">
        <v>17</v>
      </c>
      <c r="O177" s="86" t="s">
        <v>133</v>
      </c>
      <c r="P177" s="85" t="s">
        <v>132</v>
      </c>
      <c r="Q177" s="86" t="s">
        <v>15</v>
      </c>
      <c r="R177" s="86" t="s">
        <v>16</v>
      </c>
      <c r="S177" s="86" t="s">
        <v>17</v>
      </c>
      <c r="T177" s="86" t="s">
        <v>133</v>
      </c>
    </row>
    <row r="178" spans="1:20">
      <c r="A178" s="1"/>
      <c r="B178" s="251" t="s">
        <v>134</v>
      </c>
      <c r="C178" s="252"/>
      <c r="D178" s="252"/>
      <c r="E178" s="252"/>
      <c r="F178" s="14">
        <v>10</v>
      </c>
      <c r="G178" s="15">
        <v>0.1</v>
      </c>
      <c r="H178" s="16">
        <v>7.3</v>
      </c>
      <c r="I178" s="15">
        <v>0.13</v>
      </c>
      <c r="J178" s="16">
        <v>66</v>
      </c>
      <c r="K178" s="17">
        <v>10</v>
      </c>
      <c r="L178" s="16">
        <v>0.1</v>
      </c>
      <c r="M178" s="15">
        <v>7.3</v>
      </c>
      <c r="N178" s="16">
        <v>0.13</v>
      </c>
      <c r="O178" s="15">
        <v>66</v>
      </c>
      <c r="P178" s="14">
        <v>10</v>
      </c>
      <c r="Q178" s="15">
        <v>0.1</v>
      </c>
      <c r="R178" s="16">
        <v>7.3</v>
      </c>
      <c r="S178" s="15">
        <v>0.13</v>
      </c>
      <c r="T178" s="16">
        <v>66</v>
      </c>
    </row>
    <row r="179" spans="1:20">
      <c r="A179" s="1"/>
      <c r="B179" s="259" t="s">
        <v>177</v>
      </c>
      <c r="C179" s="260"/>
      <c r="D179" s="260"/>
      <c r="E179" s="260"/>
      <c r="F179" s="21" t="s">
        <v>70</v>
      </c>
      <c r="G179" s="20">
        <v>9.3000000000000007</v>
      </c>
      <c r="H179" s="19">
        <v>20.2</v>
      </c>
      <c r="I179" s="20">
        <v>2.2999999999999998</v>
      </c>
      <c r="J179" s="19">
        <v>228.5</v>
      </c>
      <c r="K179" s="76" t="s">
        <v>71</v>
      </c>
      <c r="L179" s="19">
        <v>12.69</v>
      </c>
      <c r="M179" s="20">
        <v>38.299999999999997</v>
      </c>
      <c r="N179" s="19">
        <v>5.6</v>
      </c>
      <c r="O179" s="20">
        <v>311.5</v>
      </c>
      <c r="P179" s="76" t="s">
        <v>71</v>
      </c>
      <c r="Q179" s="19">
        <v>12.69</v>
      </c>
      <c r="R179" s="20">
        <v>38.299999999999997</v>
      </c>
      <c r="S179" s="19">
        <v>5.6</v>
      </c>
      <c r="T179" s="19">
        <v>311.5</v>
      </c>
    </row>
    <row r="180" spans="1:20">
      <c r="A180" s="1"/>
      <c r="B180" s="259" t="s">
        <v>49</v>
      </c>
      <c r="C180" s="260"/>
      <c r="D180" s="260"/>
      <c r="E180" s="260"/>
      <c r="F180" s="21">
        <v>100</v>
      </c>
      <c r="G180" s="20">
        <v>1.4</v>
      </c>
      <c r="H180" s="19">
        <v>2.7</v>
      </c>
      <c r="I180" s="20">
        <v>14.9</v>
      </c>
      <c r="J180" s="19">
        <v>90</v>
      </c>
      <c r="K180" s="76">
        <v>150</v>
      </c>
      <c r="L180" s="19">
        <v>2.1</v>
      </c>
      <c r="M180" s="20">
        <v>4.0999999999999996</v>
      </c>
      <c r="N180" s="19">
        <v>22.4</v>
      </c>
      <c r="O180" s="20">
        <v>135</v>
      </c>
      <c r="P180" s="21">
        <v>150</v>
      </c>
      <c r="Q180" s="20">
        <v>2.1</v>
      </c>
      <c r="R180" s="19">
        <v>4.0999999999999996</v>
      </c>
      <c r="S180" s="20">
        <v>22.4</v>
      </c>
      <c r="T180" s="19">
        <v>135</v>
      </c>
    </row>
    <row r="181" spans="1:20">
      <c r="A181" s="1"/>
      <c r="B181" s="259" t="s">
        <v>77</v>
      </c>
      <c r="C181" s="260"/>
      <c r="D181" s="260"/>
      <c r="E181" s="260"/>
      <c r="F181" s="21">
        <v>200</v>
      </c>
      <c r="G181" s="20">
        <v>1.4</v>
      </c>
      <c r="H181" s="19">
        <v>1</v>
      </c>
      <c r="I181" s="20">
        <v>20.2</v>
      </c>
      <c r="J181" s="19">
        <v>96</v>
      </c>
      <c r="K181" s="76">
        <v>200</v>
      </c>
      <c r="L181" s="19">
        <v>1.4</v>
      </c>
      <c r="M181" s="20">
        <v>1</v>
      </c>
      <c r="N181" s="19">
        <v>20.2</v>
      </c>
      <c r="O181" s="20">
        <v>96</v>
      </c>
      <c r="P181" s="21">
        <v>200</v>
      </c>
      <c r="Q181" s="20">
        <v>1.4</v>
      </c>
      <c r="R181" s="19">
        <v>1</v>
      </c>
      <c r="S181" s="20">
        <v>20.2</v>
      </c>
      <c r="T181" s="19">
        <v>96</v>
      </c>
    </row>
    <row r="182" spans="1:20">
      <c r="A182" s="1"/>
      <c r="B182" s="261" t="s">
        <v>24</v>
      </c>
      <c r="C182" s="262"/>
      <c r="D182" s="262"/>
      <c r="E182" s="262"/>
      <c r="F182" s="27">
        <v>20</v>
      </c>
      <c r="G182" s="28">
        <v>1.5</v>
      </c>
      <c r="H182" s="29">
        <v>0.6</v>
      </c>
      <c r="I182" s="28">
        <v>10.1</v>
      </c>
      <c r="J182" s="29">
        <v>52.8</v>
      </c>
      <c r="K182" s="84">
        <v>30</v>
      </c>
      <c r="L182" s="29">
        <v>2.2999999999999998</v>
      </c>
      <c r="M182" s="28">
        <v>0.9</v>
      </c>
      <c r="N182" s="29">
        <v>15.2</v>
      </c>
      <c r="O182" s="28">
        <v>79.2</v>
      </c>
      <c r="P182" s="27">
        <v>30</v>
      </c>
      <c r="Q182" s="28">
        <v>2.2999999999999998</v>
      </c>
      <c r="R182" s="29">
        <v>0.9</v>
      </c>
      <c r="S182" s="28">
        <v>15.2</v>
      </c>
      <c r="T182" s="29">
        <v>79.2</v>
      </c>
    </row>
    <row r="183" spans="1:20">
      <c r="A183" s="1"/>
      <c r="B183" s="8"/>
      <c r="C183" s="8"/>
      <c r="D183" s="8"/>
      <c r="E183" s="8"/>
      <c r="F183" s="57"/>
      <c r="G183" s="58">
        <f>SUM(G178:G182)</f>
        <v>13.7</v>
      </c>
      <c r="H183" s="58">
        <f>SUM(H178:H182)</f>
        <v>31.8</v>
      </c>
      <c r="I183" s="58">
        <f>SUM(I178:I182)</f>
        <v>47.63</v>
      </c>
      <c r="J183" s="58">
        <f>SUM(J178:J182)</f>
        <v>533.29999999999995</v>
      </c>
      <c r="K183" s="58"/>
      <c r="L183" s="58">
        <f>SUM(L178:L182)</f>
        <v>18.59</v>
      </c>
      <c r="M183" s="58">
        <f>SUM(M178:M182)</f>
        <v>51.6</v>
      </c>
      <c r="N183" s="58">
        <f>SUM(N178:N182)</f>
        <v>63.53</v>
      </c>
      <c r="O183" s="58">
        <f>SUM(O178:O182)</f>
        <v>687.7</v>
      </c>
      <c r="P183" s="58"/>
      <c r="Q183" s="58">
        <f>SUM(Q178:Q182)</f>
        <v>18.59</v>
      </c>
      <c r="R183" s="58">
        <f>SUM(R178:R182)</f>
        <v>51.6</v>
      </c>
      <c r="S183" s="58">
        <f>SUM(S178:S182)</f>
        <v>63.53</v>
      </c>
      <c r="T183" s="58">
        <f>SUM(T178:T182)</f>
        <v>687.7</v>
      </c>
    </row>
    <row r="184" spans="1:20">
      <c r="A184" s="1"/>
      <c r="B184" s="8"/>
      <c r="C184" s="8"/>
      <c r="D184" s="8"/>
      <c r="E184" s="8"/>
      <c r="F184" s="57"/>
      <c r="G184" s="59"/>
      <c r="H184" s="59"/>
      <c r="I184" s="59"/>
      <c r="J184" s="88">
        <f>J183/2100</f>
        <v>0.25395238095238098</v>
      </c>
      <c r="K184" s="60"/>
      <c r="L184" s="60"/>
      <c r="M184" s="60"/>
      <c r="N184" s="60"/>
      <c r="O184" s="88">
        <v>0.25</v>
      </c>
      <c r="P184" s="60"/>
      <c r="Q184" s="60"/>
      <c r="R184" s="60"/>
      <c r="S184" s="60"/>
      <c r="T184" s="88">
        <v>0.25</v>
      </c>
    </row>
    <row r="185" spans="1:20">
      <c r="A185" s="1"/>
      <c r="B185" s="263" t="s">
        <v>137</v>
      </c>
      <c r="C185" s="264"/>
      <c r="D185" s="264"/>
      <c r="E185" s="265"/>
      <c r="F185" s="37" t="s">
        <v>132</v>
      </c>
      <c r="G185" s="40" t="s">
        <v>15</v>
      </c>
      <c r="H185" s="40" t="s">
        <v>16</v>
      </c>
      <c r="I185" s="40" t="s">
        <v>17</v>
      </c>
      <c r="J185" s="40" t="s">
        <v>133</v>
      </c>
      <c r="K185" s="61" t="s">
        <v>132</v>
      </c>
      <c r="L185" s="40" t="s">
        <v>15</v>
      </c>
      <c r="M185" s="40" t="s">
        <v>16</v>
      </c>
      <c r="N185" s="40" t="s">
        <v>17</v>
      </c>
      <c r="O185" s="40" t="s">
        <v>133</v>
      </c>
      <c r="P185" s="37" t="s">
        <v>132</v>
      </c>
      <c r="Q185" s="40" t="s">
        <v>15</v>
      </c>
      <c r="R185" s="40" t="s">
        <v>16</v>
      </c>
      <c r="S185" s="40" t="s">
        <v>17</v>
      </c>
      <c r="T185" s="40" t="s">
        <v>133</v>
      </c>
    </row>
    <row r="186" spans="1:20">
      <c r="A186" s="1"/>
      <c r="B186" s="251" t="s">
        <v>178</v>
      </c>
      <c r="C186" s="252"/>
      <c r="D186" s="252"/>
      <c r="E186" s="252"/>
      <c r="F186" s="14">
        <v>50</v>
      </c>
      <c r="G186" s="15">
        <v>0.7</v>
      </c>
      <c r="H186" s="16">
        <v>2.5</v>
      </c>
      <c r="I186" s="15">
        <v>3.5</v>
      </c>
      <c r="J186" s="16">
        <v>39.5</v>
      </c>
      <c r="K186" s="41">
        <v>100</v>
      </c>
      <c r="L186" s="16">
        <v>1.44</v>
      </c>
      <c r="M186" s="15">
        <v>5.08</v>
      </c>
      <c r="N186" s="16">
        <v>7.08</v>
      </c>
      <c r="O186" s="16">
        <v>78.97</v>
      </c>
      <c r="P186" s="41">
        <v>100</v>
      </c>
      <c r="Q186" s="16">
        <v>1.44</v>
      </c>
      <c r="R186" s="15">
        <v>5.08</v>
      </c>
      <c r="S186" s="16">
        <v>7.08</v>
      </c>
      <c r="T186" s="16">
        <v>78.97</v>
      </c>
    </row>
    <row r="187" spans="1:20">
      <c r="A187" s="1"/>
      <c r="B187" s="272" t="s">
        <v>179</v>
      </c>
      <c r="C187" s="273"/>
      <c r="D187" s="273"/>
      <c r="E187" s="274"/>
      <c r="F187" s="21" t="s">
        <v>28</v>
      </c>
      <c r="G187" s="20">
        <v>1.9</v>
      </c>
      <c r="H187" s="19">
        <v>4.4000000000000004</v>
      </c>
      <c r="I187" s="20">
        <v>9.6999999999999993</v>
      </c>
      <c r="J187" s="19">
        <v>86.6</v>
      </c>
      <c r="K187" s="18" t="s">
        <v>161</v>
      </c>
      <c r="L187" s="19">
        <v>2</v>
      </c>
      <c r="M187" s="20">
        <v>6</v>
      </c>
      <c r="N187" s="19">
        <v>15.1</v>
      </c>
      <c r="O187" s="19">
        <v>120.6</v>
      </c>
      <c r="P187" s="18" t="s">
        <v>161</v>
      </c>
      <c r="Q187" s="19">
        <v>2</v>
      </c>
      <c r="R187" s="20">
        <v>6</v>
      </c>
      <c r="S187" s="19">
        <v>15.1</v>
      </c>
      <c r="T187" s="19">
        <v>120.6</v>
      </c>
    </row>
    <row r="188" spans="1:20" ht="24" customHeight="1">
      <c r="A188" s="1"/>
      <c r="B188" s="253" t="s">
        <v>180</v>
      </c>
      <c r="C188" s="254"/>
      <c r="D188" s="254"/>
      <c r="E188" s="254"/>
      <c r="F188" s="21" t="s">
        <v>181</v>
      </c>
      <c r="G188" s="89">
        <v>12.2</v>
      </c>
      <c r="H188" s="90">
        <v>16.899999999999999</v>
      </c>
      <c r="I188" s="89">
        <v>24.1</v>
      </c>
      <c r="J188" s="90">
        <v>298.10000000000002</v>
      </c>
      <c r="K188" s="18" t="s">
        <v>182</v>
      </c>
      <c r="L188" s="90">
        <v>16.2</v>
      </c>
      <c r="M188" s="89">
        <v>22.5</v>
      </c>
      <c r="N188" s="90">
        <v>32.1</v>
      </c>
      <c r="O188" s="90">
        <v>397.5</v>
      </c>
      <c r="P188" s="18" t="s">
        <v>182</v>
      </c>
      <c r="Q188" s="90">
        <v>16.2</v>
      </c>
      <c r="R188" s="89">
        <v>22.5</v>
      </c>
      <c r="S188" s="90">
        <v>32.1</v>
      </c>
      <c r="T188" s="90">
        <v>397.5</v>
      </c>
    </row>
    <row r="189" spans="1:20">
      <c r="A189" s="1"/>
      <c r="B189" s="259" t="s">
        <v>50</v>
      </c>
      <c r="C189" s="260"/>
      <c r="D189" s="260"/>
      <c r="E189" s="260"/>
      <c r="F189" s="21">
        <v>200</v>
      </c>
      <c r="G189" s="20">
        <v>0.6</v>
      </c>
      <c r="H189" s="19">
        <v>0.4</v>
      </c>
      <c r="I189" s="20">
        <v>16.3</v>
      </c>
      <c r="J189" s="44">
        <v>140</v>
      </c>
      <c r="K189" s="21">
        <v>200</v>
      </c>
      <c r="L189" s="19">
        <v>0.6</v>
      </c>
      <c r="M189" s="19">
        <v>0.4</v>
      </c>
      <c r="N189" s="20">
        <v>16.3</v>
      </c>
      <c r="O189" s="19">
        <v>140</v>
      </c>
      <c r="P189" s="48">
        <v>200</v>
      </c>
      <c r="Q189" s="20">
        <v>0.6</v>
      </c>
      <c r="R189" s="19">
        <v>0.4</v>
      </c>
      <c r="S189" s="20">
        <v>16.3</v>
      </c>
      <c r="T189" s="19">
        <v>140</v>
      </c>
    </row>
    <row r="190" spans="1:20">
      <c r="A190" s="1"/>
      <c r="B190" s="259" t="s">
        <v>24</v>
      </c>
      <c r="C190" s="260"/>
      <c r="D190" s="260"/>
      <c r="E190" s="260"/>
      <c r="F190" s="21">
        <v>30</v>
      </c>
      <c r="G190" s="20">
        <v>2.2999999999999998</v>
      </c>
      <c r="H190" s="19">
        <v>0.9</v>
      </c>
      <c r="I190" s="20">
        <v>15.2</v>
      </c>
      <c r="J190" s="19">
        <v>79.2</v>
      </c>
      <c r="K190" s="18">
        <v>30</v>
      </c>
      <c r="L190" s="19">
        <v>2.2999999999999998</v>
      </c>
      <c r="M190" s="20">
        <v>0.9</v>
      </c>
      <c r="N190" s="19">
        <v>15.2</v>
      </c>
      <c r="O190" s="19">
        <v>79.2</v>
      </c>
      <c r="P190" s="48">
        <v>30</v>
      </c>
      <c r="Q190" s="20">
        <v>2.2999999999999998</v>
      </c>
      <c r="R190" s="19">
        <v>0.9</v>
      </c>
      <c r="S190" s="20">
        <v>15.2</v>
      </c>
      <c r="T190" s="19">
        <v>79.2</v>
      </c>
    </row>
    <row r="191" spans="1:20">
      <c r="A191" s="1"/>
      <c r="B191" s="261" t="s">
        <v>34</v>
      </c>
      <c r="C191" s="262"/>
      <c r="D191" s="262"/>
      <c r="E191" s="262"/>
      <c r="F191" s="27">
        <v>40</v>
      </c>
      <c r="G191" s="28">
        <v>2</v>
      </c>
      <c r="H191" s="29">
        <v>0.4</v>
      </c>
      <c r="I191" s="28">
        <v>18.399999999999999</v>
      </c>
      <c r="J191" s="29">
        <v>88</v>
      </c>
      <c r="K191" s="77">
        <v>50</v>
      </c>
      <c r="L191" s="29">
        <v>2.5</v>
      </c>
      <c r="M191" s="28">
        <v>0.5</v>
      </c>
      <c r="N191" s="29">
        <v>23</v>
      </c>
      <c r="O191" s="29">
        <v>110</v>
      </c>
      <c r="P191" s="56">
        <v>50</v>
      </c>
      <c r="Q191" s="28">
        <v>2.5</v>
      </c>
      <c r="R191" s="29">
        <v>0.5</v>
      </c>
      <c r="S191" s="28">
        <v>23</v>
      </c>
      <c r="T191" s="29">
        <v>110</v>
      </c>
    </row>
    <row r="192" spans="1:20">
      <c r="A192" s="1"/>
      <c r="B192" s="8"/>
      <c r="C192" s="8"/>
      <c r="D192" s="8"/>
      <c r="E192" s="8"/>
      <c r="F192" s="57"/>
      <c r="G192" s="58">
        <f>SUM(G186:G191)</f>
        <v>19.7</v>
      </c>
      <c r="H192" s="58">
        <f>SUM(H186:H191)</f>
        <v>25.5</v>
      </c>
      <c r="I192" s="58">
        <f>SUM(I186:I191)</f>
        <v>87.2</v>
      </c>
      <c r="J192" s="58">
        <f>SUM(J186:J191)</f>
        <v>731.4</v>
      </c>
      <c r="K192" s="58"/>
      <c r="L192" s="58">
        <f>SUM(L186:L191)</f>
        <v>25.04</v>
      </c>
      <c r="M192" s="58">
        <f>SUM(M186:M191)</f>
        <v>35.380000000000003</v>
      </c>
      <c r="N192" s="58">
        <f>SUM(N186:N191)</f>
        <v>108.78</v>
      </c>
      <c r="O192" s="58">
        <f>SUM(O186:O191)</f>
        <v>926.27</v>
      </c>
      <c r="P192" s="58"/>
      <c r="Q192" s="58">
        <f>SUM(Q186:Q191)</f>
        <v>25.04</v>
      </c>
      <c r="R192" s="58">
        <f>SUM(R186:R191)</f>
        <v>35.380000000000003</v>
      </c>
      <c r="S192" s="58">
        <f>SUM(S186:S191)</f>
        <v>108.78</v>
      </c>
      <c r="T192" s="58">
        <f>SUM(T186:T191)</f>
        <v>926.27</v>
      </c>
    </row>
    <row r="193" spans="1:20">
      <c r="A193" s="1"/>
      <c r="B193" s="8"/>
      <c r="C193" s="8"/>
      <c r="D193" s="8"/>
      <c r="E193" s="8"/>
      <c r="F193" s="57"/>
      <c r="G193" s="59"/>
      <c r="H193" s="59"/>
      <c r="I193" s="59"/>
      <c r="J193" s="88">
        <f>J192/2100</f>
        <v>0.34828571428571398</v>
      </c>
      <c r="K193" s="88"/>
      <c r="L193" s="88"/>
      <c r="M193" s="88"/>
      <c r="N193" s="88"/>
      <c r="O193" s="88">
        <f>O192/2700</f>
        <v>0.34306296296296301</v>
      </c>
      <c r="P193" s="88"/>
      <c r="Q193" s="88"/>
      <c r="R193" s="88"/>
      <c r="S193" s="88"/>
      <c r="T193" s="88">
        <f>T192/2700</f>
        <v>0.34306296296296301</v>
      </c>
    </row>
    <row r="194" spans="1:20">
      <c r="A194" s="1"/>
      <c r="B194" s="263" t="s">
        <v>140</v>
      </c>
      <c r="C194" s="264"/>
      <c r="D194" s="264"/>
      <c r="E194" s="265"/>
      <c r="F194" s="37" t="s">
        <v>132</v>
      </c>
      <c r="G194" s="40" t="s">
        <v>15</v>
      </c>
      <c r="H194" s="40" t="s">
        <v>16</v>
      </c>
      <c r="I194" s="40" t="s">
        <v>17</v>
      </c>
      <c r="J194" s="40" t="s">
        <v>133</v>
      </c>
      <c r="K194" s="61" t="s">
        <v>132</v>
      </c>
      <c r="L194" s="40" t="s">
        <v>15</v>
      </c>
      <c r="M194" s="40" t="s">
        <v>16</v>
      </c>
      <c r="N194" s="40" t="s">
        <v>17</v>
      </c>
      <c r="O194" s="40" t="s">
        <v>133</v>
      </c>
      <c r="P194" s="37" t="s">
        <v>132</v>
      </c>
      <c r="Q194" s="40" t="s">
        <v>15</v>
      </c>
      <c r="R194" s="40" t="s">
        <v>16</v>
      </c>
      <c r="S194" s="40" t="s">
        <v>17</v>
      </c>
      <c r="T194" s="40" t="s">
        <v>133</v>
      </c>
    </row>
    <row r="195" spans="1:20">
      <c r="A195" s="1"/>
      <c r="B195" s="251" t="s">
        <v>141</v>
      </c>
      <c r="C195" s="252"/>
      <c r="D195" s="252"/>
      <c r="E195" s="266"/>
      <c r="F195" s="41">
        <v>100</v>
      </c>
      <c r="G195" s="16">
        <v>0.4</v>
      </c>
      <c r="H195" s="15">
        <v>0.4</v>
      </c>
      <c r="I195" s="16">
        <v>9.8000000000000007</v>
      </c>
      <c r="J195" s="15">
        <v>45</v>
      </c>
      <c r="K195" s="14">
        <v>150</v>
      </c>
      <c r="L195" s="16">
        <v>0.6</v>
      </c>
      <c r="M195" s="15">
        <v>0.6</v>
      </c>
      <c r="N195" s="16">
        <v>14.7</v>
      </c>
      <c r="O195" s="15">
        <v>67.5</v>
      </c>
      <c r="P195" s="14">
        <v>150</v>
      </c>
      <c r="Q195" s="16">
        <v>0.6</v>
      </c>
      <c r="R195" s="15">
        <v>0.6</v>
      </c>
      <c r="S195" s="16">
        <v>14.7</v>
      </c>
      <c r="T195" s="16">
        <v>67.5</v>
      </c>
    </row>
    <row r="196" spans="1:20">
      <c r="A196" s="1"/>
      <c r="B196" s="259" t="s">
        <v>183</v>
      </c>
      <c r="C196" s="260"/>
      <c r="D196" s="260"/>
      <c r="E196" s="260"/>
      <c r="F196" s="21" t="s">
        <v>75</v>
      </c>
      <c r="G196" s="20">
        <v>8</v>
      </c>
      <c r="H196" s="19">
        <v>4.9000000000000004</v>
      </c>
      <c r="I196" s="20">
        <v>11.8</v>
      </c>
      <c r="J196" s="19">
        <v>112.3</v>
      </c>
      <c r="K196" s="21" t="s">
        <v>75</v>
      </c>
      <c r="L196" s="20">
        <v>8</v>
      </c>
      <c r="M196" s="19">
        <v>4.9000000000000004</v>
      </c>
      <c r="N196" s="20">
        <v>11.8</v>
      </c>
      <c r="O196" s="19">
        <v>112.3</v>
      </c>
      <c r="P196" s="21" t="s">
        <v>75</v>
      </c>
      <c r="Q196" s="20">
        <v>8</v>
      </c>
      <c r="R196" s="19">
        <v>4.9000000000000004</v>
      </c>
      <c r="S196" s="20">
        <v>11.8</v>
      </c>
      <c r="T196" s="19">
        <v>112.3</v>
      </c>
    </row>
    <row r="197" spans="1:20">
      <c r="A197" s="1"/>
      <c r="B197" s="261"/>
      <c r="C197" s="262"/>
      <c r="D197" s="262"/>
      <c r="E197" s="271"/>
      <c r="F197" s="77"/>
      <c r="G197" s="29"/>
      <c r="H197" s="28"/>
      <c r="I197" s="29"/>
      <c r="J197" s="29"/>
      <c r="K197" s="77"/>
      <c r="L197" s="29"/>
      <c r="M197" s="28"/>
      <c r="N197" s="29"/>
      <c r="O197" s="29"/>
      <c r="P197" s="77"/>
      <c r="Q197" s="29"/>
      <c r="R197" s="28"/>
      <c r="S197" s="29"/>
      <c r="T197" s="29"/>
    </row>
    <row r="198" spans="1:20">
      <c r="A198" s="1"/>
      <c r="B198" s="8"/>
      <c r="C198" s="8"/>
      <c r="D198" s="8"/>
      <c r="E198" s="8"/>
      <c r="F198" s="57"/>
      <c r="G198" s="58">
        <f>SUM(G195:G197)</f>
        <v>8.4</v>
      </c>
      <c r="H198" s="58">
        <f>SUM(H195:H197)</f>
        <v>5.3</v>
      </c>
      <c r="I198" s="58">
        <f>SUM(I195:I197)</f>
        <v>21.6</v>
      </c>
      <c r="J198" s="58">
        <f>SUM(J195:J197)</f>
        <v>157.30000000000001</v>
      </c>
      <c r="K198" s="62"/>
      <c r="L198" s="58">
        <f>SUM(L195:L197)</f>
        <v>8.6</v>
      </c>
      <c r="M198" s="58">
        <f>SUM(M195:M197)</f>
        <v>5.5</v>
      </c>
      <c r="N198" s="58">
        <f>SUM(N195:N197)</f>
        <v>26.5</v>
      </c>
      <c r="O198" s="58">
        <f>SUM(O195:O197)</f>
        <v>179.8</v>
      </c>
      <c r="P198" s="62"/>
      <c r="Q198" s="58">
        <f>SUM(Q195:Q197)</f>
        <v>8.6</v>
      </c>
      <c r="R198" s="58">
        <f>SUM(R195:R197)</f>
        <v>5.5</v>
      </c>
      <c r="S198" s="58">
        <f>SUM(S195:S197)</f>
        <v>26.5</v>
      </c>
      <c r="T198" s="58">
        <f>SUM(T195:T197)</f>
        <v>179.8</v>
      </c>
    </row>
    <row r="199" spans="1:20">
      <c r="A199" s="1"/>
      <c r="B199" s="8"/>
      <c r="C199" s="8"/>
      <c r="D199" s="8"/>
      <c r="E199" s="8"/>
      <c r="F199" s="57"/>
      <c r="G199" s="59"/>
      <c r="H199" s="59"/>
      <c r="I199" s="59"/>
      <c r="J199" s="60">
        <v>0.1</v>
      </c>
      <c r="K199" s="60"/>
      <c r="L199" s="60"/>
      <c r="M199" s="60"/>
      <c r="N199" s="60"/>
      <c r="O199" s="60">
        <v>0.1</v>
      </c>
      <c r="P199" s="60"/>
      <c r="Q199" s="60"/>
      <c r="R199" s="60"/>
      <c r="S199" s="60"/>
      <c r="T199" s="60">
        <v>0.1</v>
      </c>
    </row>
    <row r="200" spans="1:20">
      <c r="A200" s="1"/>
      <c r="B200" s="263" t="s">
        <v>144</v>
      </c>
      <c r="C200" s="264"/>
      <c r="D200" s="264"/>
      <c r="E200" s="265"/>
      <c r="F200" s="37" t="s">
        <v>132</v>
      </c>
      <c r="G200" s="40" t="s">
        <v>15</v>
      </c>
      <c r="H200" s="40" t="s">
        <v>16</v>
      </c>
      <c r="I200" s="40" t="s">
        <v>17</v>
      </c>
      <c r="J200" s="40" t="s">
        <v>133</v>
      </c>
      <c r="K200" s="61" t="s">
        <v>132</v>
      </c>
      <c r="L200" s="40" t="s">
        <v>15</v>
      </c>
      <c r="M200" s="40" t="s">
        <v>16</v>
      </c>
      <c r="N200" s="40" t="s">
        <v>17</v>
      </c>
      <c r="O200" s="40" t="s">
        <v>133</v>
      </c>
      <c r="P200" s="37" t="s">
        <v>132</v>
      </c>
      <c r="Q200" s="40" t="s">
        <v>15</v>
      </c>
      <c r="R200" s="40" t="s">
        <v>16</v>
      </c>
      <c r="S200" s="40" t="s">
        <v>17</v>
      </c>
      <c r="T200" s="40" t="s">
        <v>133</v>
      </c>
    </row>
    <row r="201" spans="1:20">
      <c r="A201" s="1"/>
      <c r="B201" s="259" t="s">
        <v>103</v>
      </c>
      <c r="C201" s="260"/>
      <c r="D201" s="260"/>
      <c r="E201" s="260"/>
      <c r="F201" s="21">
        <v>46</v>
      </c>
      <c r="G201" s="20">
        <v>2.2000000000000002</v>
      </c>
      <c r="H201" s="19">
        <v>1.8</v>
      </c>
      <c r="I201" s="20">
        <v>0.2</v>
      </c>
      <c r="J201" s="44">
        <v>25.8</v>
      </c>
      <c r="K201" s="14">
        <v>46</v>
      </c>
      <c r="L201" s="20">
        <v>2.2000000000000002</v>
      </c>
      <c r="M201" s="19">
        <v>1.8</v>
      </c>
      <c r="N201" s="20">
        <v>0.2</v>
      </c>
      <c r="O201" s="44">
        <v>25.8</v>
      </c>
      <c r="P201" s="14">
        <v>46</v>
      </c>
      <c r="Q201" s="20">
        <v>2.2000000000000002</v>
      </c>
      <c r="R201" s="19">
        <v>1.8</v>
      </c>
      <c r="S201" s="20">
        <v>0.2</v>
      </c>
      <c r="T201" s="16">
        <v>25.8</v>
      </c>
    </row>
    <row r="202" spans="1:20">
      <c r="A202" s="1"/>
      <c r="B202" s="259" t="s">
        <v>184</v>
      </c>
      <c r="C202" s="260"/>
      <c r="D202" s="260"/>
      <c r="E202" s="260"/>
      <c r="F202" s="21">
        <v>50</v>
      </c>
      <c r="G202" s="20">
        <v>7</v>
      </c>
      <c r="H202" s="19">
        <v>4.3</v>
      </c>
      <c r="I202" s="20">
        <v>30.3</v>
      </c>
      <c r="J202" s="19">
        <v>180</v>
      </c>
      <c r="K202" s="18">
        <v>75</v>
      </c>
      <c r="L202" s="19">
        <v>10.5</v>
      </c>
      <c r="M202" s="20">
        <v>17.8</v>
      </c>
      <c r="N202" s="19">
        <v>2.1</v>
      </c>
      <c r="O202" s="20">
        <v>211.1</v>
      </c>
      <c r="P202" s="21">
        <v>75</v>
      </c>
      <c r="Q202" s="20">
        <v>10.5</v>
      </c>
      <c r="R202" s="19">
        <v>17.8</v>
      </c>
      <c r="S202" s="20">
        <v>2.1</v>
      </c>
      <c r="T202" s="19">
        <v>211.1</v>
      </c>
    </row>
    <row r="203" spans="1:20">
      <c r="A203" s="1"/>
      <c r="B203" s="259" t="s">
        <v>185</v>
      </c>
      <c r="C203" s="260"/>
      <c r="D203" s="260"/>
      <c r="E203" s="267"/>
      <c r="F203" s="18">
        <v>100</v>
      </c>
      <c r="G203" s="19">
        <v>2</v>
      </c>
      <c r="H203" s="20">
        <v>5.8</v>
      </c>
      <c r="I203" s="19">
        <v>11.8</v>
      </c>
      <c r="J203" s="19">
        <v>107</v>
      </c>
      <c r="K203" s="48">
        <v>150</v>
      </c>
      <c r="L203" s="19">
        <v>3</v>
      </c>
      <c r="M203" s="20">
        <v>8.6999999999999993</v>
      </c>
      <c r="N203" s="19">
        <v>17.7</v>
      </c>
      <c r="O203" s="19">
        <v>160.5</v>
      </c>
      <c r="P203" s="18">
        <v>150</v>
      </c>
      <c r="Q203" s="19">
        <v>3</v>
      </c>
      <c r="R203" s="20">
        <v>8.6999999999999993</v>
      </c>
      <c r="S203" s="19">
        <v>17.7</v>
      </c>
      <c r="T203" s="19">
        <v>160.5</v>
      </c>
    </row>
    <row r="204" spans="1:20">
      <c r="A204" s="1"/>
      <c r="B204" s="259" t="s">
        <v>65</v>
      </c>
      <c r="C204" s="260"/>
      <c r="D204" s="260"/>
      <c r="E204" s="260"/>
      <c r="F204" s="21">
        <v>200</v>
      </c>
      <c r="G204" s="20">
        <v>0.2</v>
      </c>
      <c r="H204" s="19">
        <v>0.1</v>
      </c>
      <c r="I204" s="20">
        <v>15</v>
      </c>
      <c r="J204" s="19">
        <v>56</v>
      </c>
      <c r="K204" s="21">
        <v>200</v>
      </c>
      <c r="L204" s="20">
        <v>0.2</v>
      </c>
      <c r="M204" s="19">
        <v>0.1</v>
      </c>
      <c r="N204" s="20">
        <v>15</v>
      </c>
      <c r="O204" s="19">
        <v>56</v>
      </c>
      <c r="P204" s="21">
        <v>200</v>
      </c>
      <c r="Q204" s="20">
        <v>0.2</v>
      </c>
      <c r="R204" s="19">
        <v>0.1</v>
      </c>
      <c r="S204" s="20">
        <v>15</v>
      </c>
      <c r="T204" s="19">
        <v>56</v>
      </c>
    </row>
    <row r="205" spans="1:20">
      <c r="A205" s="1"/>
      <c r="B205" s="261" t="s">
        <v>34</v>
      </c>
      <c r="C205" s="262"/>
      <c r="D205" s="262"/>
      <c r="E205" s="262"/>
      <c r="F205" s="27">
        <v>40</v>
      </c>
      <c r="G205" s="28">
        <v>2</v>
      </c>
      <c r="H205" s="29">
        <v>0.4</v>
      </c>
      <c r="I205" s="28">
        <v>18.399999999999999</v>
      </c>
      <c r="J205" s="45">
        <v>88</v>
      </c>
      <c r="K205" s="27">
        <v>50</v>
      </c>
      <c r="L205" s="29">
        <v>2.5</v>
      </c>
      <c r="M205" s="28">
        <v>0.5</v>
      </c>
      <c r="N205" s="29">
        <v>23</v>
      </c>
      <c r="O205" s="45">
        <v>110</v>
      </c>
      <c r="P205" s="27">
        <v>50</v>
      </c>
      <c r="Q205" s="29">
        <v>2.5</v>
      </c>
      <c r="R205" s="28">
        <v>0.5</v>
      </c>
      <c r="S205" s="29">
        <v>23</v>
      </c>
      <c r="T205" s="29">
        <v>110</v>
      </c>
    </row>
    <row r="206" spans="1:20">
      <c r="A206" s="1"/>
      <c r="B206" s="8"/>
      <c r="C206" s="8"/>
      <c r="D206" s="8"/>
      <c r="E206" s="8"/>
      <c r="F206" s="57"/>
      <c r="G206" s="58">
        <f>SUM(G201:G205)</f>
        <v>13.4</v>
      </c>
      <c r="H206" s="58">
        <f>SUM(H201:H205)</f>
        <v>12.4</v>
      </c>
      <c r="I206" s="58">
        <f>SUM(I201:I205)</f>
        <v>75.7</v>
      </c>
      <c r="J206" s="58">
        <f>SUM(J201:J205)</f>
        <v>456.8</v>
      </c>
      <c r="K206" s="62"/>
      <c r="L206" s="58">
        <f>SUM(L201:L205)</f>
        <v>18.399999999999999</v>
      </c>
      <c r="M206" s="58">
        <f>SUM(M201:M205)</f>
        <v>28.9</v>
      </c>
      <c r="N206" s="58">
        <f>SUM(N201:N205)</f>
        <v>58</v>
      </c>
      <c r="O206" s="58">
        <f>SUM(O201:O205)</f>
        <v>563.4</v>
      </c>
      <c r="P206" s="62"/>
      <c r="Q206" s="58">
        <f>SUM(Q201:Q205)</f>
        <v>18.399999999999999</v>
      </c>
      <c r="R206" s="58">
        <f>SUM(R201:R205)</f>
        <v>28.9</v>
      </c>
      <c r="S206" s="58">
        <f>SUM(S201:S205)</f>
        <v>58</v>
      </c>
      <c r="T206" s="58">
        <f>SUM(T201:T205)</f>
        <v>563.4</v>
      </c>
    </row>
    <row r="207" spans="1:20">
      <c r="A207" s="1"/>
      <c r="B207" s="8"/>
      <c r="C207" s="8"/>
      <c r="D207" s="8"/>
      <c r="E207" s="8"/>
      <c r="F207" s="57"/>
      <c r="G207" s="59"/>
      <c r="H207" s="59"/>
      <c r="I207" s="59"/>
      <c r="J207" s="60">
        <f>J206/2100</f>
        <v>0.21752380952381001</v>
      </c>
      <c r="K207" s="57"/>
      <c r="L207" s="59"/>
      <c r="M207" s="59"/>
      <c r="N207" s="59"/>
      <c r="O207" s="60">
        <v>0.2</v>
      </c>
      <c r="P207" s="57"/>
      <c r="Q207" s="59"/>
      <c r="R207" s="59"/>
      <c r="S207" s="59"/>
      <c r="T207" s="60">
        <v>0.2</v>
      </c>
    </row>
    <row r="208" spans="1:20">
      <c r="A208" s="1"/>
      <c r="B208" s="263" t="s">
        <v>147</v>
      </c>
      <c r="C208" s="264"/>
      <c r="D208" s="264"/>
      <c r="E208" s="265"/>
      <c r="F208" s="37" t="s">
        <v>132</v>
      </c>
      <c r="G208" s="40" t="s">
        <v>15</v>
      </c>
      <c r="H208" s="40" t="s">
        <v>16</v>
      </c>
      <c r="I208" s="40" t="s">
        <v>17</v>
      </c>
      <c r="J208" s="40" t="s">
        <v>133</v>
      </c>
      <c r="K208" s="61" t="s">
        <v>132</v>
      </c>
      <c r="L208" s="40" t="s">
        <v>15</v>
      </c>
      <c r="M208" s="40" t="s">
        <v>16</v>
      </c>
      <c r="N208" s="40" t="s">
        <v>17</v>
      </c>
      <c r="O208" s="40" t="s">
        <v>133</v>
      </c>
      <c r="P208" s="37" t="s">
        <v>132</v>
      </c>
      <c r="Q208" s="40" t="s">
        <v>15</v>
      </c>
      <c r="R208" s="40" t="s">
        <v>16</v>
      </c>
      <c r="S208" s="40" t="s">
        <v>17</v>
      </c>
      <c r="T208" s="40" t="s">
        <v>133</v>
      </c>
    </row>
    <row r="209" spans="1:20">
      <c r="A209" s="1"/>
      <c r="B209" s="259" t="s">
        <v>24</v>
      </c>
      <c r="C209" s="260"/>
      <c r="D209" s="260"/>
      <c r="E209" s="260"/>
      <c r="F209" s="21">
        <v>30</v>
      </c>
      <c r="G209" s="19">
        <v>2.2999999999999998</v>
      </c>
      <c r="H209" s="19">
        <v>0.9</v>
      </c>
      <c r="I209" s="20">
        <v>15.2</v>
      </c>
      <c r="J209" s="44">
        <v>79.2</v>
      </c>
      <c r="K209" s="21">
        <v>50</v>
      </c>
      <c r="L209" s="19">
        <v>3.8</v>
      </c>
      <c r="M209" s="19">
        <v>1.5</v>
      </c>
      <c r="N209" s="20">
        <v>25.3</v>
      </c>
      <c r="O209" s="44">
        <v>132</v>
      </c>
      <c r="P209" s="21">
        <v>50</v>
      </c>
      <c r="Q209" s="19">
        <v>3.8</v>
      </c>
      <c r="R209" s="19">
        <v>1.5</v>
      </c>
      <c r="S209" s="20">
        <v>25.3</v>
      </c>
      <c r="T209" s="44">
        <v>132</v>
      </c>
    </row>
    <row r="210" spans="1:20">
      <c r="A210" s="1"/>
      <c r="B210" s="261" t="s">
        <v>148</v>
      </c>
      <c r="C210" s="262"/>
      <c r="D210" s="262"/>
      <c r="E210" s="262"/>
      <c r="F210" s="27">
        <v>200</v>
      </c>
      <c r="G210" s="28">
        <v>6</v>
      </c>
      <c r="H210" s="29">
        <v>3</v>
      </c>
      <c r="I210" s="28">
        <v>7.6</v>
      </c>
      <c r="J210" s="29">
        <v>60</v>
      </c>
      <c r="K210" s="27">
        <v>200</v>
      </c>
      <c r="L210" s="28">
        <v>6</v>
      </c>
      <c r="M210" s="29">
        <v>3</v>
      </c>
      <c r="N210" s="28">
        <v>7.6</v>
      </c>
      <c r="O210" s="29">
        <v>60</v>
      </c>
      <c r="P210" s="27">
        <v>200</v>
      </c>
      <c r="Q210" s="28">
        <v>6</v>
      </c>
      <c r="R210" s="29">
        <v>3</v>
      </c>
      <c r="S210" s="28">
        <v>7.6</v>
      </c>
      <c r="T210" s="29">
        <v>60</v>
      </c>
    </row>
    <row r="211" spans="1:20">
      <c r="A211" s="1"/>
      <c r="B211" s="30"/>
      <c r="C211" s="30"/>
      <c r="D211" s="30"/>
      <c r="E211" s="30"/>
      <c r="F211" s="34"/>
      <c r="G211" s="34">
        <f>SUM(G209:G210)</f>
        <v>8.3000000000000007</v>
      </c>
      <c r="H211" s="34">
        <f>SUM(H209:H210)</f>
        <v>3.9</v>
      </c>
      <c r="I211" s="34">
        <f>SUM(I209:I210)</f>
        <v>22.8</v>
      </c>
      <c r="J211" s="34">
        <f>SUM(J209:J210)</f>
        <v>139.19999999999999</v>
      </c>
      <c r="K211" s="34"/>
      <c r="L211" s="34">
        <f>SUM(L209:L210)</f>
        <v>9.8000000000000007</v>
      </c>
      <c r="M211" s="34">
        <f>SUM(M209:M210)</f>
        <v>4.5</v>
      </c>
      <c r="N211" s="34">
        <f>SUM(N209:N210)</f>
        <v>32.9</v>
      </c>
      <c r="O211" s="34">
        <f>SUM(O209:O210)</f>
        <v>192</v>
      </c>
      <c r="P211" s="34"/>
      <c r="Q211" s="34">
        <f>SUM(Q209:Q210)</f>
        <v>9.8000000000000007</v>
      </c>
      <c r="R211" s="34">
        <f>SUM(R209:R210)</f>
        <v>4.5</v>
      </c>
      <c r="S211" s="34">
        <f>SUM(S209:S210)</f>
        <v>32.9</v>
      </c>
      <c r="T211" s="34">
        <f>SUM(T209:T210)</f>
        <v>192</v>
      </c>
    </row>
    <row r="212" spans="1:20">
      <c r="A212" s="1"/>
      <c r="B212" s="30"/>
      <c r="C212" s="30"/>
      <c r="D212" s="30"/>
      <c r="E212" s="30"/>
      <c r="F212" s="34"/>
      <c r="G212" s="34"/>
      <c r="H212" s="34"/>
      <c r="I212" s="34"/>
      <c r="J212" s="46">
        <v>8.2000000000000003E-2</v>
      </c>
      <c r="K212" s="34"/>
      <c r="L212" s="34"/>
      <c r="M212" s="34"/>
      <c r="N212" s="34"/>
      <c r="O212" s="36">
        <v>0.08</v>
      </c>
      <c r="P212" s="34"/>
      <c r="Q212" s="34"/>
      <c r="R212" s="34"/>
      <c r="S212" s="34"/>
      <c r="T212" s="36">
        <v>0.08</v>
      </c>
    </row>
    <row r="213" spans="1:20">
      <c r="A213" s="1"/>
      <c r="B213" s="243" t="s">
        <v>149</v>
      </c>
      <c r="C213" s="243"/>
      <c r="D213" s="243"/>
      <c r="E213" s="243"/>
      <c r="F213" s="34"/>
      <c r="G213" s="70">
        <f>G211+G198+G192+G183+G206</f>
        <v>63.5</v>
      </c>
      <c r="H213" s="70">
        <f>H211+H198+H192+H183+H206</f>
        <v>78.900000000000006</v>
      </c>
      <c r="I213" s="70">
        <f>I211+I198+I192+I183+I206</f>
        <v>254.93</v>
      </c>
      <c r="J213" s="70">
        <f>J211+J198+J192+J183+J206</f>
        <v>2018</v>
      </c>
      <c r="K213" s="70"/>
      <c r="L213" s="70">
        <f>L211+L198+L192+L183+L206</f>
        <v>80.430000000000007</v>
      </c>
      <c r="M213" s="70">
        <f>M211+M198+M192+M183+M206</f>
        <v>125.88</v>
      </c>
      <c r="N213" s="70">
        <f>N211+N198+N192+N183+N206</f>
        <v>289.70999999999998</v>
      </c>
      <c r="O213" s="70">
        <f>O211+O198+O192+O183+O206</f>
        <v>2549.17</v>
      </c>
      <c r="P213" s="70"/>
      <c r="Q213" s="70">
        <f>Q211+Q198+Q192+Q183+Q206</f>
        <v>80.430000000000007</v>
      </c>
      <c r="R213" s="70">
        <f>R211+R198+R192+R183+R206</f>
        <v>125.88</v>
      </c>
      <c r="S213" s="70">
        <f>S211+S198+S192+S183+S206</f>
        <v>289.70999999999998</v>
      </c>
      <c r="T213" s="70">
        <f>T211+T198+T192+T183+T206</f>
        <v>2549.17</v>
      </c>
    </row>
    <row r="214" spans="1:20">
      <c r="A214" s="1"/>
      <c r="B214" s="30"/>
      <c r="C214" s="30"/>
      <c r="D214" s="30"/>
      <c r="E214" s="30"/>
      <c r="F214" s="34"/>
      <c r="G214" s="71"/>
      <c r="H214" s="80"/>
      <c r="I214" s="50"/>
      <c r="J214" s="73"/>
      <c r="K214" s="71"/>
      <c r="L214" s="71"/>
      <c r="M214" s="80"/>
      <c r="N214" s="50"/>
      <c r="O214" s="73"/>
      <c r="P214" s="71"/>
      <c r="Q214" s="71"/>
      <c r="R214" s="80"/>
      <c r="S214" s="50"/>
      <c r="T214" s="73"/>
    </row>
    <row r="215" spans="1:20">
      <c r="A215" s="1"/>
      <c r="B215" s="275" t="s">
        <v>186</v>
      </c>
      <c r="C215" s="275"/>
      <c r="D215" s="275"/>
      <c r="E215" s="275"/>
      <c r="F215" s="275"/>
      <c r="G215" s="275"/>
      <c r="H215" s="275"/>
      <c r="I215" s="275"/>
      <c r="J215" s="275"/>
      <c r="K215" s="275"/>
      <c r="L215" s="275"/>
      <c r="M215" s="275"/>
      <c r="N215" s="275"/>
      <c r="O215" s="275"/>
      <c r="P215" s="275"/>
      <c r="Q215" s="275"/>
      <c r="R215" s="275"/>
      <c r="S215" s="275"/>
      <c r="T215" s="275"/>
    </row>
    <row r="216" spans="1:20">
      <c r="A216" s="1"/>
      <c r="B216" s="276" t="s">
        <v>128</v>
      </c>
      <c r="C216" s="277"/>
      <c r="D216" s="277"/>
      <c r="E216" s="278"/>
      <c r="F216" s="268" t="s">
        <v>129</v>
      </c>
      <c r="G216" s="269"/>
      <c r="H216" s="269"/>
      <c r="I216" s="269"/>
      <c r="J216" s="270"/>
      <c r="K216" s="268" t="s">
        <v>130</v>
      </c>
      <c r="L216" s="269"/>
      <c r="M216" s="269"/>
      <c r="N216" s="269"/>
      <c r="O216" s="270"/>
      <c r="P216" s="268" t="s">
        <v>131</v>
      </c>
      <c r="Q216" s="269"/>
      <c r="R216" s="269"/>
      <c r="S216" s="269"/>
      <c r="T216" s="270"/>
    </row>
    <row r="217" spans="1:20">
      <c r="A217" s="1"/>
      <c r="B217" s="280"/>
      <c r="C217" s="281"/>
      <c r="D217" s="281"/>
      <c r="E217" s="282"/>
      <c r="F217" s="37" t="s">
        <v>132</v>
      </c>
      <c r="G217" s="40" t="s">
        <v>15</v>
      </c>
      <c r="H217" s="40" t="s">
        <v>16</v>
      </c>
      <c r="I217" s="40" t="s">
        <v>17</v>
      </c>
      <c r="J217" s="40" t="s">
        <v>133</v>
      </c>
      <c r="K217" s="39" t="s">
        <v>132</v>
      </c>
      <c r="L217" s="40" t="s">
        <v>15</v>
      </c>
      <c r="M217" s="40" t="s">
        <v>16</v>
      </c>
      <c r="N217" s="40" t="s">
        <v>17</v>
      </c>
      <c r="O217" s="40" t="s">
        <v>133</v>
      </c>
      <c r="P217" s="37" t="s">
        <v>132</v>
      </c>
      <c r="Q217" s="40" t="s">
        <v>15</v>
      </c>
      <c r="R217" s="40" t="s">
        <v>16</v>
      </c>
      <c r="S217" s="40" t="s">
        <v>17</v>
      </c>
      <c r="T217" s="40" t="s">
        <v>133</v>
      </c>
    </row>
    <row r="218" spans="1:20">
      <c r="A218" s="1"/>
      <c r="B218" s="251" t="s">
        <v>167</v>
      </c>
      <c r="C218" s="252"/>
      <c r="D218" s="252"/>
      <c r="E218" s="266"/>
      <c r="F218" s="14">
        <v>15</v>
      </c>
      <c r="G218" s="81">
        <v>3.9</v>
      </c>
      <c r="H218" s="82">
        <v>3.9</v>
      </c>
      <c r="I218" s="81">
        <v>0</v>
      </c>
      <c r="J218" s="82">
        <v>52.5</v>
      </c>
      <c r="K218" s="14">
        <v>15</v>
      </c>
      <c r="L218" s="81">
        <v>3.9</v>
      </c>
      <c r="M218" s="82">
        <v>3.9</v>
      </c>
      <c r="N218" s="81">
        <v>0</v>
      </c>
      <c r="O218" s="82">
        <v>52.5</v>
      </c>
      <c r="P218" s="14">
        <v>15</v>
      </c>
      <c r="Q218" s="81">
        <v>3.9</v>
      </c>
      <c r="R218" s="82">
        <v>3.9</v>
      </c>
      <c r="S218" s="81">
        <v>0</v>
      </c>
      <c r="T218" s="82">
        <v>52.5</v>
      </c>
    </row>
    <row r="219" spans="1:20">
      <c r="A219" s="1"/>
      <c r="B219" s="259" t="s">
        <v>187</v>
      </c>
      <c r="C219" s="260"/>
      <c r="D219" s="260"/>
      <c r="E219" s="267"/>
      <c r="F219" s="18">
        <v>50</v>
      </c>
      <c r="G219" s="19">
        <v>11.3</v>
      </c>
      <c r="H219" s="20">
        <v>12.8</v>
      </c>
      <c r="I219" s="19">
        <v>0.5</v>
      </c>
      <c r="J219" s="19">
        <v>162.80000000000001</v>
      </c>
      <c r="K219" s="64">
        <v>75</v>
      </c>
      <c r="L219" s="25">
        <v>16.899999999999999</v>
      </c>
      <c r="M219" s="24">
        <v>19.2</v>
      </c>
      <c r="N219" s="25">
        <v>0.6</v>
      </c>
      <c r="O219" s="24">
        <v>244.2</v>
      </c>
      <c r="P219" s="64">
        <v>75</v>
      </c>
      <c r="Q219" s="25">
        <v>16.899999999999999</v>
      </c>
      <c r="R219" s="24">
        <v>19.2</v>
      </c>
      <c r="S219" s="25">
        <v>0.6</v>
      </c>
      <c r="T219" s="24">
        <v>244.2</v>
      </c>
    </row>
    <row r="220" spans="1:20">
      <c r="A220" s="1"/>
      <c r="B220" s="259" t="s">
        <v>188</v>
      </c>
      <c r="C220" s="260"/>
      <c r="D220" s="260"/>
      <c r="E220" s="267"/>
      <c r="F220" s="21">
        <v>100</v>
      </c>
      <c r="G220" s="20">
        <v>2</v>
      </c>
      <c r="H220" s="19">
        <v>3.2</v>
      </c>
      <c r="I220" s="20">
        <v>13.4</v>
      </c>
      <c r="J220" s="19">
        <v>92</v>
      </c>
      <c r="K220" s="21">
        <v>150</v>
      </c>
      <c r="L220" s="20">
        <v>3.1</v>
      </c>
      <c r="M220" s="19">
        <v>4.9000000000000004</v>
      </c>
      <c r="N220" s="20">
        <v>20.100000000000001</v>
      </c>
      <c r="O220" s="19">
        <v>138</v>
      </c>
      <c r="P220" s="21">
        <v>150</v>
      </c>
      <c r="Q220" s="20">
        <v>3.1</v>
      </c>
      <c r="R220" s="19">
        <v>4.9000000000000004</v>
      </c>
      <c r="S220" s="20">
        <v>20.100000000000001</v>
      </c>
      <c r="T220" s="19">
        <v>138</v>
      </c>
    </row>
    <row r="221" spans="1:20">
      <c r="A221" s="1"/>
      <c r="B221" s="259" t="s">
        <v>44</v>
      </c>
      <c r="C221" s="260"/>
      <c r="D221" s="260"/>
      <c r="E221" s="267"/>
      <c r="F221" s="18">
        <v>200</v>
      </c>
      <c r="G221" s="19">
        <v>4</v>
      </c>
      <c r="H221" s="20">
        <v>3</v>
      </c>
      <c r="I221" s="19">
        <v>20.8</v>
      </c>
      <c r="J221" s="19">
        <v>128.6</v>
      </c>
      <c r="K221" s="48">
        <v>200</v>
      </c>
      <c r="L221" s="19">
        <v>4</v>
      </c>
      <c r="M221" s="20">
        <v>3</v>
      </c>
      <c r="N221" s="19">
        <v>20.8</v>
      </c>
      <c r="O221" s="19">
        <v>128.6</v>
      </c>
      <c r="P221" s="18">
        <v>200</v>
      </c>
      <c r="Q221" s="19">
        <v>4</v>
      </c>
      <c r="R221" s="20">
        <v>3</v>
      </c>
      <c r="S221" s="19">
        <v>20.8</v>
      </c>
      <c r="T221" s="19">
        <v>128.6</v>
      </c>
    </row>
    <row r="222" spans="1:20">
      <c r="A222" s="1"/>
      <c r="B222" s="261" t="s">
        <v>24</v>
      </c>
      <c r="C222" s="262"/>
      <c r="D222" s="262"/>
      <c r="E222" s="262"/>
      <c r="F222" s="27">
        <v>20</v>
      </c>
      <c r="G222" s="28">
        <v>1.5</v>
      </c>
      <c r="H222" s="29">
        <v>0.6</v>
      </c>
      <c r="I222" s="28">
        <v>10.1</v>
      </c>
      <c r="J222" s="45">
        <v>52.8</v>
      </c>
      <c r="K222" s="27">
        <v>20</v>
      </c>
      <c r="L222" s="28">
        <v>1.5</v>
      </c>
      <c r="M222" s="29">
        <v>0.6</v>
      </c>
      <c r="N222" s="28">
        <v>10.1</v>
      </c>
      <c r="O222" s="45">
        <v>52.8</v>
      </c>
      <c r="P222" s="27">
        <v>30</v>
      </c>
      <c r="Q222" s="28">
        <v>2.2999999999999998</v>
      </c>
      <c r="R222" s="29">
        <v>0.9</v>
      </c>
      <c r="S222" s="28">
        <v>15.2</v>
      </c>
      <c r="T222" s="29">
        <v>79.2</v>
      </c>
    </row>
    <row r="223" spans="1:20">
      <c r="A223" s="1"/>
      <c r="B223" s="8"/>
      <c r="C223" s="8"/>
      <c r="D223" s="8"/>
      <c r="E223" s="8"/>
      <c r="F223" s="57"/>
      <c r="G223" s="58">
        <f>SUM(G221:G222)</f>
        <v>5.5</v>
      </c>
      <c r="H223" s="58">
        <f>SUM(H221:H222)</f>
        <v>3.6</v>
      </c>
      <c r="I223" s="58">
        <f>SUM(I221:I222)</f>
        <v>30.9</v>
      </c>
      <c r="J223" s="58">
        <f>SUM(J218:J222)</f>
        <v>488.7</v>
      </c>
      <c r="K223" s="62"/>
      <c r="L223" s="58">
        <f>SUM(L221:L222)</f>
        <v>5.5</v>
      </c>
      <c r="M223" s="58">
        <f>SUM(M221:M222)</f>
        <v>3.6</v>
      </c>
      <c r="N223" s="58">
        <f>SUM(N221:N222)</f>
        <v>30.9</v>
      </c>
      <c r="O223" s="58">
        <f>SUM(O218:O222)</f>
        <v>616.1</v>
      </c>
      <c r="P223" s="62"/>
      <c r="Q223" s="58">
        <f>SUM(Q221:Q222)</f>
        <v>6.3</v>
      </c>
      <c r="R223" s="58">
        <f>SUM(R221:R222)</f>
        <v>3.9</v>
      </c>
      <c r="S223" s="58">
        <f>SUM(S221:S222)</f>
        <v>36</v>
      </c>
      <c r="T223" s="58">
        <f>SUM(T218:T222)</f>
        <v>642.5</v>
      </c>
    </row>
    <row r="224" spans="1:20">
      <c r="A224" s="1"/>
      <c r="B224" s="8"/>
      <c r="C224" s="8"/>
      <c r="D224" s="8"/>
      <c r="E224" s="8"/>
      <c r="F224" s="57"/>
      <c r="G224" s="59"/>
      <c r="H224" s="59"/>
      <c r="I224" s="59"/>
      <c r="J224" s="60">
        <f>J223/2100</f>
        <v>0.23271428571428601</v>
      </c>
      <c r="K224" s="57"/>
      <c r="L224" s="59"/>
      <c r="M224" s="59"/>
      <c r="N224" s="59"/>
      <c r="O224" s="60">
        <f>O223/2700</f>
        <v>0.22818518518518499</v>
      </c>
      <c r="P224" s="57"/>
      <c r="Q224" s="59"/>
      <c r="R224" s="59"/>
      <c r="S224" s="59"/>
      <c r="T224" s="60">
        <f>T223/2700</f>
        <v>0.23796296296296299</v>
      </c>
    </row>
    <row r="225" spans="1:20">
      <c r="A225" s="1"/>
      <c r="B225" s="263" t="s">
        <v>137</v>
      </c>
      <c r="C225" s="264"/>
      <c r="D225" s="264"/>
      <c r="E225" s="265"/>
      <c r="F225" s="37" t="s">
        <v>132</v>
      </c>
      <c r="G225" s="40" t="s">
        <v>15</v>
      </c>
      <c r="H225" s="40" t="s">
        <v>16</v>
      </c>
      <c r="I225" s="40" t="s">
        <v>17</v>
      </c>
      <c r="J225" s="40" t="s">
        <v>133</v>
      </c>
      <c r="K225" s="61" t="s">
        <v>132</v>
      </c>
      <c r="L225" s="40" t="s">
        <v>15</v>
      </c>
      <c r="M225" s="40" t="s">
        <v>16</v>
      </c>
      <c r="N225" s="40" t="s">
        <v>17</v>
      </c>
      <c r="O225" s="40" t="s">
        <v>133</v>
      </c>
      <c r="P225" s="37" t="s">
        <v>132</v>
      </c>
      <c r="Q225" s="40" t="s">
        <v>15</v>
      </c>
      <c r="R225" s="40" t="s">
        <v>16</v>
      </c>
      <c r="S225" s="40" t="s">
        <v>17</v>
      </c>
      <c r="T225" s="40" t="s">
        <v>133</v>
      </c>
    </row>
    <row r="226" spans="1:20">
      <c r="A226" s="1"/>
      <c r="B226" s="251" t="s">
        <v>189</v>
      </c>
      <c r="C226" s="252"/>
      <c r="D226" s="252"/>
      <c r="E226" s="252"/>
      <c r="F226" s="14">
        <v>50</v>
      </c>
      <c r="G226" s="15">
        <v>0.8</v>
      </c>
      <c r="H226" s="16">
        <v>2</v>
      </c>
      <c r="I226" s="15">
        <v>3.3</v>
      </c>
      <c r="J226" s="16">
        <v>34.200000000000003</v>
      </c>
      <c r="K226" s="41">
        <v>100</v>
      </c>
      <c r="L226" s="16">
        <v>1.6</v>
      </c>
      <c r="M226" s="15">
        <v>4</v>
      </c>
      <c r="N226" s="16">
        <v>6.6</v>
      </c>
      <c r="O226" s="16">
        <v>68.400000000000006</v>
      </c>
      <c r="P226" s="41">
        <v>100</v>
      </c>
      <c r="Q226" s="16">
        <v>1.6</v>
      </c>
      <c r="R226" s="15">
        <v>4</v>
      </c>
      <c r="S226" s="16">
        <v>6.6</v>
      </c>
      <c r="T226" s="75">
        <v>68.400000000000006</v>
      </c>
    </row>
    <row r="227" spans="1:20">
      <c r="A227" s="1"/>
      <c r="B227" s="259" t="s">
        <v>190</v>
      </c>
      <c r="C227" s="260"/>
      <c r="D227" s="260"/>
      <c r="E227" s="260"/>
      <c r="F227" s="21">
        <v>200</v>
      </c>
      <c r="G227" s="20">
        <v>1.6</v>
      </c>
      <c r="H227" s="19">
        <v>2.6</v>
      </c>
      <c r="I227" s="20">
        <v>8.4</v>
      </c>
      <c r="J227" s="19">
        <v>66</v>
      </c>
      <c r="K227" s="18">
        <v>250</v>
      </c>
      <c r="L227" s="19">
        <v>2</v>
      </c>
      <c r="M227" s="19">
        <v>3.2</v>
      </c>
      <c r="N227" s="74">
        <v>10.5</v>
      </c>
      <c r="O227" s="19">
        <v>82.5</v>
      </c>
      <c r="P227" s="18">
        <v>250</v>
      </c>
      <c r="Q227" s="19">
        <v>2</v>
      </c>
      <c r="R227" s="19">
        <v>3.2</v>
      </c>
      <c r="S227" s="74">
        <v>10.5</v>
      </c>
      <c r="T227" s="19">
        <v>82.5</v>
      </c>
    </row>
    <row r="228" spans="1:20">
      <c r="A228" s="1"/>
      <c r="B228" s="259" t="s">
        <v>191</v>
      </c>
      <c r="C228" s="260"/>
      <c r="D228" s="260"/>
      <c r="E228" s="260"/>
      <c r="F228" s="21">
        <v>50</v>
      </c>
      <c r="G228" s="20">
        <v>5.7</v>
      </c>
      <c r="H228" s="19">
        <v>4.5</v>
      </c>
      <c r="I228" s="20">
        <v>1.7</v>
      </c>
      <c r="J228" s="19">
        <v>70.099999999999994</v>
      </c>
      <c r="K228" s="18">
        <v>75</v>
      </c>
      <c r="L228" s="19">
        <v>8.6</v>
      </c>
      <c r="M228" s="20">
        <v>6.7</v>
      </c>
      <c r="N228" s="19">
        <v>2.5</v>
      </c>
      <c r="O228" s="19">
        <v>105.2</v>
      </c>
      <c r="P228" s="18">
        <v>75</v>
      </c>
      <c r="Q228" s="19">
        <v>8.6</v>
      </c>
      <c r="R228" s="20">
        <v>6.7</v>
      </c>
      <c r="S228" s="19">
        <v>2.5</v>
      </c>
      <c r="T228" s="74">
        <v>105.2</v>
      </c>
    </row>
    <row r="229" spans="1:20">
      <c r="A229" s="1"/>
      <c r="B229" s="259" t="s">
        <v>72</v>
      </c>
      <c r="C229" s="260"/>
      <c r="D229" s="260"/>
      <c r="E229" s="260"/>
      <c r="F229" s="21">
        <v>100</v>
      </c>
      <c r="G229" s="20">
        <v>3</v>
      </c>
      <c r="H229" s="19">
        <v>3</v>
      </c>
      <c r="I229" s="20">
        <v>14.6</v>
      </c>
      <c r="J229" s="19">
        <v>97.3</v>
      </c>
      <c r="K229" s="18">
        <v>150</v>
      </c>
      <c r="L229" s="19">
        <v>4.5</v>
      </c>
      <c r="M229" s="20">
        <v>4.5</v>
      </c>
      <c r="N229" s="19">
        <v>21.92</v>
      </c>
      <c r="O229" s="19">
        <v>145.94999999999999</v>
      </c>
      <c r="P229" s="18">
        <v>150</v>
      </c>
      <c r="Q229" s="19">
        <v>4.5</v>
      </c>
      <c r="R229" s="20">
        <v>4.5</v>
      </c>
      <c r="S229" s="19">
        <v>21.92</v>
      </c>
      <c r="T229" s="74">
        <v>145.94999999999999</v>
      </c>
    </row>
    <row r="230" spans="1:20">
      <c r="A230" s="1"/>
      <c r="B230" s="259" t="s">
        <v>164</v>
      </c>
      <c r="C230" s="260"/>
      <c r="D230" s="260"/>
      <c r="E230" s="260"/>
      <c r="F230" s="21">
        <v>200</v>
      </c>
      <c r="G230" s="20">
        <v>0.2</v>
      </c>
      <c r="H230" s="19">
        <v>0.1</v>
      </c>
      <c r="I230" s="20">
        <v>17.2</v>
      </c>
      <c r="J230" s="19">
        <v>67.400000000000006</v>
      </c>
      <c r="K230" s="18">
        <v>200</v>
      </c>
      <c r="L230" s="19">
        <v>0.2</v>
      </c>
      <c r="M230" s="20">
        <v>0.1</v>
      </c>
      <c r="N230" s="19">
        <v>17.2</v>
      </c>
      <c r="O230" s="19">
        <v>67.400000000000006</v>
      </c>
      <c r="P230" s="18">
        <v>200</v>
      </c>
      <c r="Q230" s="19">
        <v>0.2</v>
      </c>
      <c r="R230" s="20">
        <v>0.1</v>
      </c>
      <c r="S230" s="19">
        <v>17.2</v>
      </c>
      <c r="T230" s="74">
        <v>67.400000000000006</v>
      </c>
    </row>
    <row r="231" spans="1:20">
      <c r="A231" s="1"/>
      <c r="B231" s="259" t="s">
        <v>24</v>
      </c>
      <c r="C231" s="260"/>
      <c r="D231" s="260"/>
      <c r="E231" s="260"/>
      <c r="F231" s="21">
        <v>30</v>
      </c>
      <c r="G231" s="20">
        <v>2.2999999999999998</v>
      </c>
      <c r="H231" s="19">
        <v>0.9</v>
      </c>
      <c r="I231" s="20">
        <v>15.2</v>
      </c>
      <c r="J231" s="19">
        <v>79.2</v>
      </c>
      <c r="K231" s="18">
        <v>30</v>
      </c>
      <c r="L231" s="19">
        <v>2.2999999999999998</v>
      </c>
      <c r="M231" s="20">
        <v>0.9</v>
      </c>
      <c r="N231" s="19">
        <v>15.2</v>
      </c>
      <c r="O231" s="19">
        <v>79.2</v>
      </c>
      <c r="P231" s="18">
        <v>30</v>
      </c>
      <c r="Q231" s="19">
        <v>2.2999999999999998</v>
      </c>
      <c r="R231" s="20">
        <v>0.9</v>
      </c>
      <c r="S231" s="19">
        <v>15.2</v>
      </c>
      <c r="T231" s="74">
        <v>79.2</v>
      </c>
    </row>
    <row r="232" spans="1:20">
      <c r="A232" s="1"/>
      <c r="B232" s="261" t="s">
        <v>34</v>
      </c>
      <c r="C232" s="262"/>
      <c r="D232" s="262"/>
      <c r="E232" s="262"/>
      <c r="F232" s="27">
        <v>40</v>
      </c>
      <c r="G232" s="28">
        <v>2</v>
      </c>
      <c r="H232" s="29">
        <v>0.4</v>
      </c>
      <c r="I232" s="28">
        <v>18.399999999999999</v>
      </c>
      <c r="J232" s="29">
        <v>88</v>
      </c>
      <c r="K232" s="77">
        <v>50</v>
      </c>
      <c r="L232" s="29">
        <v>2.5</v>
      </c>
      <c r="M232" s="28">
        <v>0.5</v>
      </c>
      <c r="N232" s="29">
        <v>23</v>
      </c>
      <c r="O232" s="29">
        <v>110</v>
      </c>
      <c r="P232" s="77">
        <v>50</v>
      </c>
      <c r="Q232" s="29">
        <v>2.5</v>
      </c>
      <c r="R232" s="28">
        <v>0.5</v>
      </c>
      <c r="S232" s="29">
        <v>23</v>
      </c>
      <c r="T232" s="78">
        <v>110</v>
      </c>
    </row>
    <row r="233" spans="1:20">
      <c r="A233" s="1"/>
      <c r="B233" s="8"/>
      <c r="C233" s="8"/>
      <c r="D233" s="8"/>
      <c r="E233" s="8"/>
      <c r="F233" s="57"/>
      <c r="G233" s="33">
        <f>SUM(G226:G232)</f>
        <v>15.6</v>
      </c>
      <c r="H233" s="33">
        <f>SUM(H226:H232)</f>
        <v>13.5</v>
      </c>
      <c r="I233" s="33">
        <f>SUM(I226:I232)</f>
        <v>78.8</v>
      </c>
      <c r="J233" s="33">
        <f>SUM(J226:J232)</f>
        <v>502.2</v>
      </c>
      <c r="K233" s="62"/>
      <c r="L233" s="91">
        <f>SUM(L226:L232)</f>
        <v>21.7</v>
      </c>
      <c r="M233" s="91">
        <f>SUM(M226:M232)</f>
        <v>19.899999999999999</v>
      </c>
      <c r="N233" s="91">
        <f>SUM(N226:N232)</f>
        <v>96.92</v>
      </c>
      <c r="O233" s="91">
        <f>SUM(O226:O232)</f>
        <v>658.65</v>
      </c>
      <c r="P233" s="62"/>
      <c r="Q233" s="91">
        <f>SUM(Q226:Q232)</f>
        <v>21.7</v>
      </c>
      <c r="R233" s="91">
        <f>SUM(R226:R232)</f>
        <v>19.899999999999999</v>
      </c>
      <c r="S233" s="91">
        <f>SUM(S226:S232)</f>
        <v>96.92</v>
      </c>
      <c r="T233" s="91">
        <f>SUM(T226:T232)</f>
        <v>658.65</v>
      </c>
    </row>
    <row r="234" spans="1:20">
      <c r="A234" s="1"/>
      <c r="B234" s="8"/>
      <c r="C234" s="8"/>
      <c r="D234" s="8"/>
      <c r="E234" s="8"/>
      <c r="F234" s="57"/>
      <c r="G234" s="59"/>
      <c r="H234" s="59"/>
      <c r="I234" s="59"/>
      <c r="J234" s="60">
        <v>0.30499999999999999</v>
      </c>
      <c r="K234" s="57"/>
      <c r="L234" s="59"/>
      <c r="M234" s="59"/>
      <c r="N234" s="59"/>
      <c r="O234" s="60">
        <v>0.30099999999999999</v>
      </c>
      <c r="P234" s="57"/>
      <c r="Q234" s="59"/>
      <c r="R234" s="59"/>
      <c r="S234" s="59"/>
      <c r="T234" s="60">
        <v>0.30099999999999999</v>
      </c>
    </row>
    <row r="235" spans="1:20">
      <c r="A235" s="1"/>
      <c r="B235" s="263" t="s">
        <v>140</v>
      </c>
      <c r="C235" s="264"/>
      <c r="D235" s="264"/>
      <c r="E235" s="265"/>
      <c r="F235" s="37" t="s">
        <v>132</v>
      </c>
      <c r="G235" s="40" t="s">
        <v>15</v>
      </c>
      <c r="H235" s="40" t="s">
        <v>16</v>
      </c>
      <c r="I235" s="40" t="s">
        <v>17</v>
      </c>
      <c r="J235" s="40" t="s">
        <v>133</v>
      </c>
      <c r="K235" s="61" t="s">
        <v>132</v>
      </c>
      <c r="L235" s="40" t="s">
        <v>15</v>
      </c>
      <c r="M235" s="40" t="s">
        <v>16</v>
      </c>
      <c r="N235" s="40" t="s">
        <v>17</v>
      </c>
      <c r="O235" s="40" t="s">
        <v>133</v>
      </c>
      <c r="P235" s="37" t="s">
        <v>132</v>
      </c>
      <c r="Q235" s="40" t="s">
        <v>15</v>
      </c>
      <c r="R235" s="40" t="s">
        <v>16</v>
      </c>
      <c r="S235" s="40" t="s">
        <v>17</v>
      </c>
      <c r="T235" s="40" t="s">
        <v>133</v>
      </c>
    </row>
    <row r="236" spans="1:20">
      <c r="A236" s="1"/>
      <c r="B236" s="251" t="s">
        <v>155</v>
      </c>
      <c r="C236" s="252"/>
      <c r="D236" s="252"/>
      <c r="E236" s="266"/>
      <c r="F236" s="41">
        <v>100</v>
      </c>
      <c r="G236" s="16">
        <v>0.4</v>
      </c>
      <c r="H236" s="15">
        <v>0.3</v>
      </c>
      <c r="I236" s="16">
        <v>9.5</v>
      </c>
      <c r="J236" s="15">
        <v>42</v>
      </c>
      <c r="K236" s="14">
        <v>150</v>
      </c>
      <c r="L236" s="16">
        <v>0.6</v>
      </c>
      <c r="M236" s="15">
        <v>0.45</v>
      </c>
      <c r="N236" s="16">
        <v>14.2</v>
      </c>
      <c r="O236" s="15">
        <v>63</v>
      </c>
      <c r="P236" s="14">
        <v>150</v>
      </c>
      <c r="Q236" s="16">
        <v>0.6</v>
      </c>
      <c r="R236" s="15">
        <v>0.45</v>
      </c>
      <c r="S236" s="16">
        <v>14.2</v>
      </c>
      <c r="T236" s="16">
        <v>63</v>
      </c>
    </row>
    <row r="237" spans="1:20">
      <c r="A237" s="1"/>
      <c r="B237" s="259" t="s">
        <v>192</v>
      </c>
      <c r="C237" s="260"/>
      <c r="D237" s="260"/>
      <c r="E237" s="267"/>
      <c r="F237" s="18" t="s">
        <v>75</v>
      </c>
      <c r="G237" s="19">
        <v>3.01</v>
      </c>
      <c r="H237" s="20">
        <v>4.4000000000000004</v>
      </c>
      <c r="I237" s="19">
        <v>13.1</v>
      </c>
      <c r="J237" s="20">
        <v>104.6</v>
      </c>
      <c r="K237" s="18" t="s">
        <v>75</v>
      </c>
      <c r="L237" s="19">
        <v>3.01</v>
      </c>
      <c r="M237" s="20">
        <v>4.4000000000000004</v>
      </c>
      <c r="N237" s="19">
        <v>13.1</v>
      </c>
      <c r="O237" s="20">
        <v>104.6</v>
      </c>
      <c r="P237" s="18" t="s">
        <v>75</v>
      </c>
      <c r="Q237" s="19">
        <v>3.01</v>
      </c>
      <c r="R237" s="20">
        <v>4.4000000000000004</v>
      </c>
      <c r="S237" s="19">
        <v>13.1</v>
      </c>
      <c r="T237" s="20">
        <v>104.6</v>
      </c>
    </row>
    <row r="238" spans="1:20">
      <c r="A238" s="1"/>
      <c r="B238" s="261" t="s">
        <v>193</v>
      </c>
      <c r="C238" s="262"/>
      <c r="D238" s="262"/>
      <c r="E238" s="262"/>
      <c r="F238" s="27">
        <v>200</v>
      </c>
      <c r="G238" s="28">
        <v>0.2</v>
      </c>
      <c r="H238" s="29">
        <v>0</v>
      </c>
      <c r="I238" s="28">
        <v>8.6</v>
      </c>
      <c r="J238" s="29">
        <v>36.6</v>
      </c>
      <c r="K238" s="27">
        <v>200</v>
      </c>
      <c r="L238" s="28">
        <v>0.2</v>
      </c>
      <c r="M238" s="29">
        <v>0</v>
      </c>
      <c r="N238" s="28">
        <v>8.6</v>
      </c>
      <c r="O238" s="29">
        <v>36.6</v>
      </c>
      <c r="P238" s="27">
        <v>200</v>
      </c>
      <c r="Q238" s="28">
        <v>0.2</v>
      </c>
      <c r="R238" s="29">
        <v>0</v>
      </c>
      <c r="S238" s="28">
        <v>8.6</v>
      </c>
      <c r="T238" s="29">
        <v>36.6</v>
      </c>
    </row>
    <row r="239" spans="1:20">
      <c r="A239" s="1"/>
      <c r="B239" s="8"/>
      <c r="C239" s="8"/>
      <c r="D239" s="8"/>
      <c r="E239" s="8"/>
      <c r="F239" s="57"/>
      <c r="G239" s="58">
        <f>SUM(G236:G238)</f>
        <v>3.61</v>
      </c>
      <c r="H239" s="58">
        <f>SUM(H236:H238)</f>
        <v>4.7</v>
      </c>
      <c r="I239" s="58">
        <f>SUM(I236:I238)</f>
        <v>31.2</v>
      </c>
      <c r="J239" s="58">
        <f>SUM(J236:J238)</f>
        <v>183.2</v>
      </c>
      <c r="K239" s="62"/>
      <c r="L239" s="58">
        <f>SUM(L236:L238)</f>
        <v>3.81</v>
      </c>
      <c r="M239" s="58">
        <f>SUM(M236:M238)</f>
        <v>4.8499999999999996</v>
      </c>
      <c r="N239" s="58">
        <f>SUM(N236:N238)</f>
        <v>35.9</v>
      </c>
      <c r="O239" s="58">
        <f>SUM(O236:O238)</f>
        <v>204.2</v>
      </c>
      <c r="P239" s="62"/>
      <c r="Q239" s="58">
        <f>SUM(Q236:Q238)</f>
        <v>3.81</v>
      </c>
      <c r="R239" s="58">
        <f>SUM(R236:R238)</f>
        <v>4.8499999999999996</v>
      </c>
      <c r="S239" s="58">
        <f>SUM(S236:S238)</f>
        <v>35.9</v>
      </c>
      <c r="T239" s="58">
        <f>SUM(T236:T238)</f>
        <v>204.2</v>
      </c>
    </row>
    <row r="240" spans="1:20">
      <c r="A240" s="1"/>
      <c r="B240" s="8"/>
      <c r="C240" s="8"/>
      <c r="D240" s="8"/>
      <c r="E240" s="8"/>
      <c r="F240" s="57"/>
      <c r="G240" s="59"/>
      <c r="H240" s="59"/>
      <c r="I240" s="59"/>
      <c r="J240" s="60">
        <v>0.105</v>
      </c>
      <c r="K240" s="57"/>
      <c r="L240" s="59"/>
      <c r="M240" s="59"/>
      <c r="N240" s="59"/>
      <c r="O240" s="60">
        <v>0.10100000000000001</v>
      </c>
      <c r="P240" s="57"/>
      <c r="Q240" s="59"/>
      <c r="R240" s="59"/>
      <c r="S240" s="59"/>
      <c r="T240" s="60">
        <v>0.10100000000000001</v>
      </c>
    </row>
    <row r="241" spans="1:20">
      <c r="A241" s="1"/>
      <c r="B241" s="263" t="s">
        <v>144</v>
      </c>
      <c r="C241" s="264"/>
      <c r="D241" s="264"/>
      <c r="E241" s="265"/>
      <c r="F241" s="37" t="s">
        <v>132</v>
      </c>
      <c r="G241" s="40" t="s">
        <v>15</v>
      </c>
      <c r="H241" s="40" t="s">
        <v>16</v>
      </c>
      <c r="I241" s="40" t="s">
        <v>17</v>
      </c>
      <c r="J241" s="40" t="s">
        <v>133</v>
      </c>
      <c r="K241" s="61" t="s">
        <v>132</v>
      </c>
      <c r="L241" s="40" t="s">
        <v>15</v>
      </c>
      <c r="M241" s="40" t="s">
        <v>16</v>
      </c>
      <c r="N241" s="40" t="s">
        <v>17</v>
      </c>
      <c r="O241" s="40" t="s">
        <v>133</v>
      </c>
      <c r="P241" s="37" t="s">
        <v>132</v>
      </c>
      <c r="Q241" s="40" t="s">
        <v>15</v>
      </c>
      <c r="R241" s="40" t="s">
        <v>16</v>
      </c>
      <c r="S241" s="40" t="s">
        <v>17</v>
      </c>
      <c r="T241" s="40" t="s">
        <v>133</v>
      </c>
    </row>
    <row r="242" spans="1:20">
      <c r="A242" s="1"/>
      <c r="B242" s="251" t="s">
        <v>194</v>
      </c>
      <c r="C242" s="252"/>
      <c r="D242" s="252"/>
      <c r="E242" s="266"/>
      <c r="F242" s="41">
        <v>50</v>
      </c>
      <c r="G242" s="16">
        <v>0.45</v>
      </c>
      <c r="H242" s="15">
        <v>5.55</v>
      </c>
      <c r="I242" s="16">
        <v>0.9</v>
      </c>
      <c r="J242" s="16">
        <v>55</v>
      </c>
      <c r="K242" s="41">
        <v>50</v>
      </c>
      <c r="L242" s="16">
        <v>0.45</v>
      </c>
      <c r="M242" s="15">
        <v>5.55</v>
      </c>
      <c r="N242" s="16">
        <v>0.9</v>
      </c>
      <c r="O242" s="16">
        <v>55</v>
      </c>
      <c r="P242" s="41">
        <v>50</v>
      </c>
      <c r="Q242" s="16">
        <v>0.45</v>
      </c>
      <c r="R242" s="15">
        <v>5.55</v>
      </c>
      <c r="S242" s="16">
        <v>0.9</v>
      </c>
      <c r="T242" s="16">
        <v>55</v>
      </c>
    </row>
    <row r="243" spans="1:20">
      <c r="A243" s="1"/>
      <c r="B243" s="259" t="s">
        <v>195</v>
      </c>
      <c r="C243" s="260"/>
      <c r="D243" s="260"/>
      <c r="E243" s="260"/>
      <c r="F243" s="21">
        <v>75</v>
      </c>
      <c r="G243" s="20">
        <v>17.55</v>
      </c>
      <c r="H243" s="19">
        <v>9.07</v>
      </c>
      <c r="I243" s="20">
        <v>3.07</v>
      </c>
      <c r="J243" s="19">
        <v>164.2</v>
      </c>
      <c r="K243" s="18">
        <v>100</v>
      </c>
      <c r="L243" s="19">
        <v>23.4</v>
      </c>
      <c r="M243" s="20">
        <v>12.1</v>
      </c>
      <c r="N243" s="19">
        <v>4.0999999999999996</v>
      </c>
      <c r="O243" s="20">
        <v>219</v>
      </c>
      <c r="P243" s="21">
        <v>100</v>
      </c>
      <c r="Q243" s="20">
        <v>23.4</v>
      </c>
      <c r="R243" s="19">
        <v>12.1</v>
      </c>
      <c r="S243" s="20">
        <v>4.0999999999999996</v>
      </c>
      <c r="T243" s="19">
        <v>219</v>
      </c>
    </row>
    <row r="244" spans="1:20">
      <c r="A244" s="1"/>
      <c r="B244" s="259" t="s">
        <v>21</v>
      </c>
      <c r="C244" s="260"/>
      <c r="D244" s="260"/>
      <c r="E244" s="260"/>
      <c r="F244" s="21">
        <v>100</v>
      </c>
      <c r="G244" s="19">
        <v>3.4</v>
      </c>
      <c r="H244" s="20">
        <v>2.9</v>
      </c>
      <c r="I244" s="19">
        <v>20.2</v>
      </c>
      <c r="J244" s="20">
        <v>120</v>
      </c>
      <c r="K244" s="21">
        <v>150</v>
      </c>
      <c r="L244" s="19">
        <v>5.0999999999999996</v>
      </c>
      <c r="M244" s="20">
        <v>4.4000000000000004</v>
      </c>
      <c r="N244" s="19">
        <v>30.3</v>
      </c>
      <c r="O244" s="20">
        <v>180</v>
      </c>
      <c r="P244" s="21">
        <v>150</v>
      </c>
      <c r="Q244" s="19">
        <v>5.0999999999999996</v>
      </c>
      <c r="R244" s="20">
        <v>4.4000000000000004</v>
      </c>
      <c r="S244" s="19">
        <v>30.4</v>
      </c>
      <c r="T244" s="19">
        <v>180</v>
      </c>
    </row>
    <row r="245" spans="1:20">
      <c r="A245" s="1"/>
      <c r="B245" s="259" t="s">
        <v>22</v>
      </c>
      <c r="C245" s="260"/>
      <c r="D245" s="260"/>
      <c r="E245" s="267"/>
      <c r="F245" s="18" t="s">
        <v>23</v>
      </c>
      <c r="G245" s="19">
        <v>0.24</v>
      </c>
      <c r="H245" s="20">
        <v>0.05</v>
      </c>
      <c r="I245" s="19">
        <v>15.2</v>
      </c>
      <c r="J245" s="19">
        <v>59</v>
      </c>
      <c r="K245" s="48" t="s">
        <v>23</v>
      </c>
      <c r="L245" s="20">
        <v>0.24</v>
      </c>
      <c r="M245" s="19">
        <v>0.05</v>
      </c>
      <c r="N245" s="20">
        <v>15.2</v>
      </c>
      <c r="O245" s="19">
        <v>59</v>
      </c>
      <c r="P245" s="18" t="s">
        <v>23</v>
      </c>
      <c r="Q245" s="19">
        <v>0.24</v>
      </c>
      <c r="R245" s="20">
        <v>0.05</v>
      </c>
      <c r="S245" s="19">
        <v>15.2</v>
      </c>
      <c r="T245" s="19">
        <v>59</v>
      </c>
    </row>
    <row r="246" spans="1:20">
      <c r="A246" s="1"/>
      <c r="B246" s="261" t="s">
        <v>34</v>
      </c>
      <c r="C246" s="262"/>
      <c r="D246" s="262"/>
      <c r="E246" s="262"/>
      <c r="F246" s="27">
        <v>40</v>
      </c>
      <c r="G246" s="28">
        <v>2</v>
      </c>
      <c r="H246" s="29">
        <v>0.4</v>
      </c>
      <c r="I246" s="28">
        <v>18.399999999999999</v>
      </c>
      <c r="J246" s="45">
        <v>88</v>
      </c>
      <c r="K246" s="27">
        <v>40</v>
      </c>
      <c r="L246" s="28">
        <v>2</v>
      </c>
      <c r="M246" s="29">
        <v>0.4</v>
      </c>
      <c r="N246" s="28">
        <v>18.399999999999999</v>
      </c>
      <c r="O246" s="45">
        <v>88</v>
      </c>
      <c r="P246" s="27">
        <v>40</v>
      </c>
      <c r="Q246" s="28">
        <v>2</v>
      </c>
      <c r="R246" s="29">
        <v>0.4</v>
      </c>
      <c r="S246" s="28">
        <v>18.399999999999999</v>
      </c>
      <c r="T246" s="45">
        <v>88</v>
      </c>
    </row>
    <row r="247" spans="1:20">
      <c r="A247" s="1"/>
      <c r="B247" s="8"/>
      <c r="C247" s="8"/>
      <c r="D247" s="8"/>
      <c r="E247" s="8"/>
      <c r="F247" s="57"/>
      <c r="G247" s="58">
        <f>SUM(G242:G246)</f>
        <v>23.64</v>
      </c>
      <c r="H247" s="58">
        <f>SUM(H242:H246)</f>
        <v>17.97</v>
      </c>
      <c r="I247" s="58">
        <f>SUM(I242:I246)</f>
        <v>57.77</v>
      </c>
      <c r="J247" s="58">
        <f>SUM(J242:J246)</f>
        <v>486.2</v>
      </c>
      <c r="K247" s="62"/>
      <c r="L247" s="58">
        <f>SUM(L242:L246)</f>
        <v>31.19</v>
      </c>
      <c r="M247" s="58">
        <f>SUM(M242:M246)</f>
        <v>22.5</v>
      </c>
      <c r="N247" s="58">
        <f>SUM(N242:N246)</f>
        <v>68.900000000000006</v>
      </c>
      <c r="O247" s="58">
        <f>SUM(O242:O246)</f>
        <v>601</v>
      </c>
      <c r="P247" s="62"/>
      <c r="Q247" s="58">
        <f>SUM(Q242:Q246)</f>
        <v>31.19</v>
      </c>
      <c r="R247" s="58">
        <f>SUM(R242:R246)</f>
        <v>22.5</v>
      </c>
      <c r="S247" s="58">
        <f>SUM(S242:S246)</f>
        <v>69</v>
      </c>
      <c r="T247" s="58">
        <f>SUM(T242:T246)</f>
        <v>601</v>
      </c>
    </row>
    <row r="248" spans="1:20">
      <c r="A248" s="1"/>
      <c r="B248" s="8"/>
      <c r="C248" s="8"/>
      <c r="D248" s="8"/>
      <c r="E248" s="8"/>
      <c r="F248" s="57"/>
      <c r="G248" s="59"/>
      <c r="H248" s="59"/>
      <c r="I248" s="59"/>
      <c r="J248" s="60">
        <f>J247/2100</f>
        <v>0.23152380952380999</v>
      </c>
      <c r="K248" s="57"/>
      <c r="L248" s="59"/>
      <c r="M248" s="59"/>
      <c r="N248" s="59"/>
      <c r="O248" s="60">
        <v>0.25</v>
      </c>
      <c r="P248" s="57"/>
      <c r="Q248" s="59"/>
      <c r="R248" s="59"/>
      <c r="S248" s="59"/>
      <c r="T248" s="60">
        <v>0.25</v>
      </c>
    </row>
    <row r="249" spans="1:20">
      <c r="A249" s="1"/>
      <c r="B249" s="263" t="s">
        <v>147</v>
      </c>
      <c r="C249" s="264"/>
      <c r="D249" s="264"/>
      <c r="E249" s="265"/>
      <c r="F249" s="37" t="s">
        <v>132</v>
      </c>
      <c r="G249" s="40" t="s">
        <v>15</v>
      </c>
      <c r="H249" s="40" t="s">
        <v>16</v>
      </c>
      <c r="I249" s="40" t="s">
        <v>17</v>
      </c>
      <c r="J249" s="40" t="s">
        <v>133</v>
      </c>
      <c r="K249" s="61" t="s">
        <v>132</v>
      </c>
      <c r="L249" s="40" t="s">
        <v>15</v>
      </c>
      <c r="M249" s="40" t="s">
        <v>16</v>
      </c>
      <c r="N249" s="40" t="s">
        <v>17</v>
      </c>
      <c r="O249" s="40" t="s">
        <v>133</v>
      </c>
      <c r="P249" s="37" t="s">
        <v>132</v>
      </c>
      <c r="Q249" s="40" t="s">
        <v>15</v>
      </c>
      <c r="R249" s="40" t="s">
        <v>16</v>
      </c>
      <c r="S249" s="40" t="s">
        <v>17</v>
      </c>
      <c r="T249" s="40" t="s">
        <v>133</v>
      </c>
    </row>
    <row r="250" spans="1:20">
      <c r="A250" s="1"/>
      <c r="B250" s="259" t="s">
        <v>24</v>
      </c>
      <c r="C250" s="260"/>
      <c r="D250" s="260"/>
      <c r="E250" s="260"/>
      <c r="F250" s="21">
        <v>30</v>
      </c>
      <c r="G250" s="19">
        <v>2.2999999999999998</v>
      </c>
      <c r="H250" s="19">
        <v>0.9</v>
      </c>
      <c r="I250" s="20">
        <v>15.2</v>
      </c>
      <c r="J250" s="44">
        <v>79.2</v>
      </c>
      <c r="K250" s="21">
        <v>50</v>
      </c>
      <c r="L250" s="19">
        <v>3.8</v>
      </c>
      <c r="M250" s="19">
        <v>1.5</v>
      </c>
      <c r="N250" s="20">
        <v>25.3</v>
      </c>
      <c r="O250" s="44">
        <v>132</v>
      </c>
      <c r="P250" s="21">
        <v>50</v>
      </c>
      <c r="Q250" s="19">
        <v>3.8</v>
      </c>
      <c r="R250" s="19">
        <v>1.5</v>
      </c>
      <c r="S250" s="20">
        <v>25.3</v>
      </c>
      <c r="T250" s="44">
        <v>132</v>
      </c>
    </row>
    <row r="251" spans="1:20">
      <c r="A251" s="1"/>
      <c r="B251" s="261" t="s">
        <v>157</v>
      </c>
      <c r="C251" s="262"/>
      <c r="D251" s="262"/>
      <c r="E251" s="262"/>
      <c r="F251" s="27">
        <v>200</v>
      </c>
      <c r="G251" s="28">
        <v>5.6</v>
      </c>
      <c r="H251" s="29">
        <v>4.5999999999999996</v>
      </c>
      <c r="I251" s="28">
        <v>9</v>
      </c>
      <c r="J251" s="29">
        <v>100</v>
      </c>
      <c r="K251" s="27">
        <v>200</v>
      </c>
      <c r="L251" s="28">
        <v>5.6</v>
      </c>
      <c r="M251" s="29">
        <v>4.5999999999999996</v>
      </c>
      <c r="N251" s="28">
        <v>9</v>
      </c>
      <c r="O251" s="29">
        <v>100</v>
      </c>
      <c r="P251" s="27">
        <v>200</v>
      </c>
      <c r="Q251" s="28">
        <v>5.6</v>
      </c>
      <c r="R251" s="29">
        <v>4.5999999999999996</v>
      </c>
      <c r="S251" s="28">
        <v>9</v>
      </c>
      <c r="T251" s="29">
        <v>100</v>
      </c>
    </row>
    <row r="252" spans="1:20">
      <c r="A252" s="1"/>
      <c r="B252" s="8"/>
      <c r="C252" s="8"/>
      <c r="D252" s="8"/>
      <c r="E252" s="8"/>
      <c r="F252" s="59"/>
      <c r="G252" s="58">
        <f>SUM(G250:G251)</f>
        <v>7.9</v>
      </c>
      <c r="H252" s="58">
        <f>SUM(H250:H251)</f>
        <v>5.5</v>
      </c>
      <c r="I252" s="58">
        <f>SUM(I250:I251)</f>
        <v>24.2</v>
      </c>
      <c r="J252" s="58">
        <f>SUM(J250:J251)</f>
        <v>179.2</v>
      </c>
      <c r="K252" s="58"/>
      <c r="L252" s="58">
        <f>SUM(L250:L251)</f>
        <v>9.4</v>
      </c>
      <c r="M252" s="58">
        <f>SUM(M250:M251)</f>
        <v>6.1</v>
      </c>
      <c r="N252" s="58">
        <f>SUM(N250:N251)</f>
        <v>34.299999999999997</v>
      </c>
      <c r="O252" s="58">
        <f>SUM(O250:O251)</f>
        <v>232</v>
      </c>
      <c r="P252" s="58"/>
      <c r="Q252" s="58">
        <f>SUM(Q250:Q251)</f>
        <v>9.4</v>
      </c>
      <c r="R252" s="58">
        <f>SUM(R250:R251)</f>
        <v>6.1</v>
      </c>
      <c r="S252" s="58">
        <f>SUM(S250:S251)</f>
        <v>34.299999999999997</v>
      </c>
      <c r="T252" s="58">
        <f>SUM(T250:T251)</f>
        <v>232</v>
      </c>
    </row>
    <row r="253" spans="1:20">
      <c r="A253" s="1"/>
      <c r="B253" s="8"/>
      <c r="C253" s="8"/>
      <c r="D253" s="8"/>
      <c r="E253" s="8"/>
      <c r="F253" s="59"/>
      <c r="G253" s="59"/>
      <c r="H253" s="59"/>
      <c r="I253" s="59"/>
      <c r="J253" s="46">
        <v>8.4000000000000005E-2</v>
      </c>
      <c r="K253" s="34"/>
      <c r="L253" s="34"/>
      <c r="M253" s="34"/>
      <c r="N253" s="34"/>
      <c r="O253" s="36">
        <v>8.2000000000000003E-2</v>
      </c>
      <c r="P253" s="34"/>
      <c r="Q253" s="34"/>
      <c r="R253" s="34"/>
      <c r="S253" s="34"/>
      <c r="T253" s="36">
        <v>8.2000000000000003E-2</v>
      </c>
    </row>
    <row r="254" spans="1:20">
      <c r="A254" s="1"/>
      <c r="B254" s="243" t="s">
        <v>149</v>
      </c>
      <c r="C254" s="243"/>
      <c r="D254" s="243"/>
      <c r="E254" s="243"/>
      <c r="F254" s="59"/>
      <c r="G254" s="92">
        <f>G252+G239+G233+G223+G247</f>
        <v>56.25</v>
      </c>
      <c r="H254" s="92">
        <f>H252+H239+H233+H223+H247</f>
        <v>45.27</v>
      </c>
      <c r="I254" s="92">
        <f>I252+I239+I233+I223+I247</f>
        <v>222.87</v>
      </c>
      <c r="J254" s="92">
        <f>J252+J239+J233+J223+J247</f>
        <v>1839.5</v>
      </c>
      <c r="K254" s="92"/>
      <c r="L254" s="92">
        <f>L252+L239+L233+L223+L247</f>
        <v>71.599999999999994</v>
      </c>
      <c r="M254" s="92">
        <f>M252+M239+M233+M223+M247</f>
        <v>56.95</v>
      </c>
      <c r="N254" s="92">
        <f>N252+N239+N233+N223+N247</f>
        <v>266.92</v>
      </c>
      <c r="O254" s="92">
        <f>O252+O239+O233+O223+O247</f>
        <v>2311.9499999999998</v>
      </c>
      <c r="P254" s="92"/>
      <c r="Q254" s="92">
        <f>Q252+Q239+Q233+Q223+Q247</f>
        <v>72.400000000000006</v>
      </c>
      <c r="R254" s="92">
        <f>R252+R239+R233+R223+R247</f>
        <v>57.25</v>
      </c>
      <c r="S254" s="92">
        <f>S252+S239+S233+S223+S247</f>
        <v>272.12</v>
      </c>
      <c r="T254" s="92">
        <f>T252+T239+T233+T223+T247</f>
        <v>2338.35</v>
      </c>
    </row>
    <row r="255" spans="1:20">
      <c r="A255" s="1"/>
      <c r="B255" s="8"/>
      <c r="C255" s="8"/>
      <c r="D255" s="8"/>
      <c r="E255" s="8"/>
      <c r="F255" s="59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</row>
    <row r="256" spans="1:20">
      <c r="A256" s="1"/>
      <c r="B256" s="8"/>
      <c r="C256" s="8"/>
      <c r="D256" s="8"/>
      <c r="E256" s="9"/>
      <c r="F256" s="8"/>
      <c r="G256" s="8"/>
      <c r="H256" s="8"/>
      <c r="I256" s="8"/>
      <c r="J256" s="93" t="s">
        <v>196</v>
      </c>
      <c r="K256" s="10"/>
      <c r="L256" s="10"/>
      <c r="M256" s="10"/>
      <c r="N256" s="10"/>
      <c r="O256" s="10"/>
      <c r="P256" s="10"/>
      <c r="Q256" s="10"/>
      <c r="R256" s="10"/>
      <c r="S256" s="10"/>
      <c r="T256" s="10"/>
    </row>
    <row r="257" spans="1:20">
      <c r="A257" s="1"/>
      <c r="B257" s="276" t="s">
        <v>128</v>
      </c>
      <c r="C257" s="277"/>
      <c r="D257" s="277"/>
      <c r="E257" s="278"/>
      <c r="F257" s="268" t="s">
        <v>129</v>
      </c>
      <c r="G257" s="269"/>
      <c r="H257" s="269"/>
      <c r="I257" s="269"/>
      <c r="J257" s="270"/>
      <c r="K257" s="268" t="s">
        <v>130</v>
      </c>
      <c r="L257" s="269"/>
      <c r="M257" s="269"/>
      <c r="N257" s="269"/>
      <c r="O257" s="270"/>
      <c r="P257" s="268" t="s">
        <v>131</v>
      </c>
      <c r="Q257" s="269"/>
      <c r="R257" s="269"/>
      <c r="S257" s="269"/>
      <c r="T257" s="270"/>
    </row>
    <row r="258" spans="1:20">
      <c r="A258" s="1"/>
      <c r="B258" s="280"/>
      <c r="C258" s="281"/>
      <c r="D258" s="281"/>
      <c r="E258" s="282"/>
      <c r="F258" s="37" t="s">
        <v>132</v>
      </c>
      <c r="G258" s="40" t="s">
        <v>15</v>
      </c>
      <c r="H258" s="40" t="s">
        <v>16</v>
      </c>
      <c r="I258" s="40" t="s">
        <v>17</v>
      </c>
      <c r="J258" s="40" t="s">
        <v>133</v>
      </c>
      <c r="K258" s="61" t="s">
        <v>132</v>
      </c>
      <c r="L258" s="40" t="s">
        <v>15</v>
      </c>
      <c r="M258" s="40" t="s">
        <v>16</v>
      </c>
      <c r="N258" s="40" t="s">
        <v>17</v>
      </c>
      <c r="O258" s="40" t="s">
        <v>133</v>
      </c>
      <c r="P258" s="37" t="s">
        <v>132</v>
      </c>
      <c r="Q258" s="40" t="s">
        <v>15</v>
      </c>
      <c r="R258" s="40" t="s">
        <v>16</v>
      </c>
      <c r="S258" s="40" t="s">
        <v>17</v>
      </c>
      <c r="T258" s="40" t="s">
        <v>133</v>
      </c>
    </row>
    <row r="259" spans="1:20">
      <c r="A259" s="1"/>
      <c r="B259" s="251" t="s">
        <v>134</v>
      </c>
      <c r="C259" s="252"/>
      <c r="D259" s="252"/>
      <c r="E259" s="266"/>
      <c r="F259" s="41">
        <v>10</v>
      </c>
      <c r="G259" s="16">
        <v>0.1</v>
      </c>
      <c r="H259" s="15">
        <v>7.3</v>
      </c>
      <c r="I259" s="16">
        <v>0.13</v>
      </c>
      <c r="J259" s="16">
        <v>66</v>
      </c>
      <c r="K259" s="42">
        <v>10</v>
      </c>
      <c r="L259" s="15">
        <v>0.1</v>
      </c>
      <c r="M259" s="16">
        <v>7.3</v>
      </c>
      <c r="N259" s="15">
        <v>0.13</v>
      </c>
      <c r="O259" s="16">
        <v>66</v>
      </c>
      <c r="P259" s="41">
        <v>10</v>
      </c>
      <c r="Q259" s="16">
        <v>0.1</v>
      </c>
      <c r="R259" s="15">
        <v>7.3</v>
      </c>
      <c r="S259" s="16">
        <v>0.13</v>
      </c>
      <c r="T259" s="16">
        <v>66</v>
      </c>
    </row>
    <row r="260" spans="1:20">
      <c r="A260" s="1"/>
      <c r="B260" s="259" t="s">
        <v>197</v>
      </c>
      <c r="C260" s="260"/>
      <c r="D260" s="260"/>
      <c r="E260" s="267"/>
      <c r="F260" s="18" t="s">
        <v>198</v>
      </c>
      <c r="G260" s="19">
        <v>11.75</v>
      </c>
      <c r="H260" s="20">
        <v>16.98</v>
      </c>
      <c r="I260" s="19">
        <v>1.9</v>
      </c>
      <c r="J260" s="19">
        <v>209.5</v>
      </c>
      <c r="K260" s="18" t="s">
        <v>198</v>
      </c>
      <c r="L260" s="19">
        <v>11.75</v>
      </c>
      <c r="M260" s="20">
        <v>16.98</v>
      </c>
      <c r="N260" s="19">
        <v>1.9</v>
      </c>
      <c r="O260" s="19">
        <v>209.5</v>
      </c>
      <c r="P260" s="18" t="s">
        <v>198</v>
      </c>
      <c r="Q260" s="19">
        <v>11.75</v>
      </c>
      <c r="R260" s="20">
        <v>16.98</v>
      </c>
      <c r="S260" s="19">
        <v>1.9</v>
      </c>
      <c r="T260" s="19">
        <v>209.5</v>
      </c>
    </row>
    <row r="261" spans="1:20">
      <c r="A261" s="1"/>
      <c r="B261" s="259" t="s">
        <v>80</v>
      </c>
      <c r="C261" s="260"/>
      <c r="D261" s="260"/>
      <c r="E261" s="267"/>
      <c r="F261" s="18">
        <v>100</v>
      </c>
      <c r="G261" s="19">
        <v>1.9</v>
      </c>
      <c r="H261" s="20">
        <v>2.9</v>
      </c>
      <c r="I261" s="19">
        <v>14.9</v>
      </c>
      <c r="J261" s="20">
        <v>93</v>
      </c>
      <c r="K261" s="21">
        <v>150</v>
      </c>
      <c r="L261" s="19">
        <v>2.85</v>
      </c>
      <c r="M261" s="20">
        <v>4.3499999999999996</v>
      </c>
      <c r="N261" s="19">
        <v>22.35</v>
      </c>
      <c r="O261" s="20">
        <v>139.5</v>
      </c>
      <c r="P261" s="21">
        <v>150</v>
      </c>
      <c r="Q261" s="19">
        <v>2.85</v>
      </c>
      <c r="R261" s="20">
        <v>4.3499999999999996</v>
      </c>
      <c r="S261" s="19">
        <v>22.35</v>
      </c>
      <c r="T261" s="19">
        <v>139.5</v>
      </c>
    </row>
    <row r="262" spans="1:20">
      <c r="A262" s="1"/>
      <c r="B262" s="259" t="s">
        <v>77</v>
      </c>
      <c r="C262" s="260"/>
      <c r="D262" s="260"/>
      <c r="E262" s="260"/>
      <c r="F262" s="21">
        <v>200</v>
      </c>
      <c r="G262" s="20">
        <v>1.4</v>
      </c>
      <c r="H262" s="19">
        <v>1</v>
      </c>
      <c r="I262" s="20">
        <v>20.2</v>
      </c>
      <c r="J262" s="19">
        <v>96</v>
      </c>
      <c r="K262" s="18">
        <v>200</v>
      </c>
      <c r="L262" s="19">
        <v>1.4</v>
      </c>
      <c r="M262" s="20">
        <v>1</v>
      </c>
      <c r="N262" s="19">
        <v>20.2</v>
      </c>
      <c r="O262" s="20">
        <v>96</v>
      </c>
      <c r="P262" s="21">
        <v>200</v>
      </c>
      <c r="Q262" s="20">
        <v>1.4</v>
      </c>
      <c r="R262" s="19">
        <v>1</v>
      </c>
      <c r="S262" s="20">
        <v>20.2</v>
      </c>
      <c r="T262" s="19">
        <v>96</v>
      </c>
    </row>
    <row r="263" spans="1:20">
      <c r="A263" s="1"/>
      <c r="B263" s="261" t="s">
        <v>24</v>
      </c>
      <c r="C263" s="262"/>
      <c r="D263" s="262"/>
      <c r="E263" s="262"/>
      <c r="F263" s="27">
        <v>20</v>
      </c>
      <c r="G263" s="28">
        <v>1.5</v>
      </c>
      <c r="H263" s="29">
        <v>0.6</v>
      </c>
      <c r="I263" s="28">
        <v>10.1</v>
      </c>
      <c r="J263" s="29">
        <v>52.8</v>
      </c>
      <c r="K263" s="77">
        <v>20</v>
      </c>
      <c r="L263" s="29">
        <v>1.5</v>
      </c>
      <c r="M263" s="28">
        <v>0.6</v>
      </c>
      <c r="N263" s="29">
        <v>10.1</v>
      </c>
      <c r="O263" s="28">
        <v>52.8</v>
      </c>
      <c r="P263" s="27">
        <v>30</v>
      </c>
      <c r="Q263" s="28">
        <v>2.2999999999999998</v>
      </c>
      <c r="R263" s="29">
        <v>0.9</v>
      </c>
      <c r="S263" s="28">
        <v>15.2</v>
      </c>
      <c r="T263" s="29">
        <v>79.2</v>
      </c>
    </row>
    <row r="264" spans="1:20">
      <c r="A264" s="1"/>
      <c r="B264" s="8"/>
      <c r="C264" s="8"/>
      <c r="D264" s="8"/>
      <c r="E264" s="8"/>
      <c r="F264" s="57"/>
      <c r="G264" s="58">
        <f>SUM(G259:G263)</f>
        <v>16.649999999999999</v>
      </c>
      <c r="H264" s="58">
        <f>SUM(H259:H263)</f>
        <v>28.78</v>
      </c>
      <c r="I264" s="58">
        <f>SUM(I259:I263)</f>
        <v>47.23</v>
      </c>
      <c r="J264" s="58">
        <f>SUM(J259:J263)</f>
        <v>517.29999999999995</v>
      </c>
      <c r="K264" s="62"/>
      <c r="L264" s="58">
        <f>SUM(L259:L263)</f>
        <v>17.600000000000001</v>
      </c>
      <c r="M264" s="58">
        <f>SUM(M259:M263)</f>
        <v>30.23</v>
      </c>
      <c r="N264" s="58">
        <f>SUM(N259:N263)</f>
        <v>54.68</v>
      </c>
      <c r="O264" s="58">
        <f>SUM(O259:O263)</f>
        <v>563.79999999999995</v>
      </c>
      <c r="P264" s="62"/>
      <c r="Q264" s="58">
        <f>SUM(Q259:Q263)</f>
        <v>18.399999999999999</v>
      </c>
      <c r="R264" s="58">
        <f>SUM(R259:R263)</f>
        <v>30.53</v>
      </c>
      <c r="S264" s="58">
        <f>SUM(S259:S263)</f>
        <v>59.78</v>
      </c>
      <c r="T264" s="58">
        <f>SUM(T259:T263)</f>
        <v>590.20000000000005</v>
      </c>
    </row>
    <row r="265" spans="1:20">
      <c r="A265" s="1"/>
      <c r="B265" s="8"/>
      <c r="C265" s="8"/>
      <c r="D265" s="8"/>
      <c r="E265" s="8"/>
      <c r="F265" s="57"/>
      <c r="G265" s="59"/>
      <c r="H265" s="59"/>
      <c r="I265" s="59"/>
      <c r="J265" s="60">
        <f>J264/2100</f>
        <v>0.24633333333333299</v>
      </c>
      <c r="K265" s="57"/>
      <c r="L265" s="59"/>
      <c r="M265" s="59"/>
      <c r="N265" s="59"/>
      <c r="O265" s="60">
        <f>O264/2700</f>
        <v>0.20881481481481501</v>
      </c>
      <c r="P265" s="57"/>
      <c r="Q265" s="59"/>
      <c r="R265" s="59"/>
      <c r="S265" s="59"/>
      <c r="T265" s="60">
        <f>T264/2700</f>
        <v>0.218592592592593</v>
      </c>
    </row>
    <row r="266" spans="1:20">
      <c r="A266" s="1"/>
      <c r="B266" s="263" t="s">
        <v>137</v>
      </c>
      <c r="C266" s="264"/>
      <c r="D266" s="264"/>
      <c r="E266" s="265"/>
      <c r="F266" s="37" t="s">
        <v>132</v>
      </c>
      <c r="G266" s="40" t="s">
        <v>15</v>
      </c>
      <c r="H266" s="40" t="s">
        <v>16</v>
      </c>
      <c r="I266" s="40" t="s">
        <v>17</v>
      </c>
      <c r="J266" s="40" t="s">
        <v>133</v>
      </c>
      <c r="K266" s="61" t="s">
        <v>132</v>
      </c>
      <c r="L266" s="40" t="s">
        <v>15</v>
      </c>
      <c r="M266" s="40" t="s">
        <v>16</v>
      </c>
      <c r="N266" s="40" t="s">
        <v>17</v>
      </c>
      <c r="O266" s="40" t="s">
        <v>133</v>
      </c>
      <c r="P266" s="37" t="s">
        <v>132</v>
      </c>
      <c r="Q266" s="40" t="s">
        <v>15</v>
      </c>
      <c r="R266" s="40" t="s">
        <v>16</v>
      </c>
      <c r="S266" s="40" t="s">
        <v>17</v>
      </c>
      <c r="T266" s="40" t="s">
        <v>133</v>
      </c>
    </row>
    <row r="267" spans="1:20">
      <c r="A267" s="1"/>
      <c r="B267" s="251" t="s">
        <v>199</v>
      </c>
      <c r="C267" s="252"/>
      <c r="D267" s="252"/>
      <c r="E267" s="266"/>
      <c r="F267" s="14">
        <v>50</v>
      </c>
      <c r="G267" s="15">
        <v>0.8</v>
      </c>
      <c r="H267" s="16">
        <v>3.6</v>
      </c>
      <c r="I267" s="15">
        <v>5.2</v>
      </c>
      <c r="J267" s="43">
        <v>55.8</v>
      </c>
      <c r="K267" s="14">
        <v>100</v>
      </c>
      <c r="L267" s="15">
        <v>1.6</v>
      </c>
      <c r="M267" s="16">
        <v>7.2</v>
      </c>
      <c r="N267" s="15">
        <v>10.4</v>
      </c>
      <c r="O267" s="43">
        <v>110.4</v>
      </c>
      <c r="P267" s="14">
        <v>100</v>
      </c>
      <c r="Q267" s="15">
        <v>1.6</v>
      </c>
      <c r="R267" s="16">
        <v>7.2</v>
      </c>
      <c r="S267" s="15">
        <v>10.4</v>
      </c>
      <c r="T267" s="16">
        <v>110.4</v>
      </c>
    </row>
    <row r="268" spans="1:20">
      <c r="A268" s="1"/>
      <c r="B268" s="253" t="s">
        <v>200</v>
      </c>
      <c r="C268" s="254"/>
      <c r="D268" s="254"/>
      <c r="E268" s="254"/>
      <c r="F268" s="21" t="s">
        <v>28</v>
      </c>
      <c r="G268" s="20">
        <v>1.9</v>
      </c>
      <c r="H268" s="19">
        <v>6.6</v>
      </c>
      <c r="I268" s="20">
        <v>9.6999999999999993</v>
      </c>
      <c r="J268" s="44">
        <v>106.6</v>
      </c>
      <c r="K268" s="21" t="s">
        <v>161</v>
      </c>
      <c r="L268" s="19">
        <v>2.2999999999999998</v>
      </c>
      <c r="M268" s="20">
        <v>7.8</v>
      </c>
      <c r="N268" s="19">
        <v>12.1</v>
      </c>
      <c r="O268" s="44">
        <v>128.1</v>
      </c>
      <c r="P268" s="21" t="s">
        <v>161</v>
      </c>
      <c r="Q268" s="19">
        <v>2.2999999999999998</v>
      </c>
      <c r="R268" s="20">
        <v>7.8</v>
      </c>
      <c r="S268" s="19">
        <v>12.1</v>
      </c>
      <c r="T268" s="19">
        <v>128.1</v>
      </c>
    </row>
    <row r="269" spans="1:20" ht="24.75" customHeight="1">
      <c r="A269" s="1"/>
      <c r="B269" s="253" t="s">
        <v>201</v>
      </c>
      <c r="C269" s="254"/>
      <c r="D269" s="254"/>
      <c r="E269" s="255"/>
      <c r="F269" s="18" t="s">
        <v>30</v>
      </c>
      <c r="G269" s="19">
        <v>7.5</v>
      </c>
      <c r="H269" s="20">
        <v>17.5</v>
      </c>
      <c r="I269" s="19">
        <v>19</v>
      </c>
      <c r="J269" s="20">
        <v>266</v>
      </c>
      <c r="K269" s="21" t="s">
        <v>28</v>
      </c>
      <c r="L269" s="19">
        <v>9.86</v>
      </c>
      <c r="M269" s="20">
        <v>22.6</v>
      </c>
      <c r="N269" s="19">
        <v>25.3</v>
      </c>
      <c r="O269" s="20">
        <v>347.8</v>
      </c>
      <c r="P269" s="21" t="s">
        <v>28</v>
      </c>
      <c r="Q269" s="19">
        <v>9.86</v>
      </c>
      <c r="R269" s="20">
        <v>22.6</v>
      </c>
      <c r="S269" s="19">
        <v>25.3</v>
      </c>
      <c r="T269" s="19">
        <v>347.8</v>
      </c>
    </row>
    <row r="270" spans="1:20">
      <c r="A270" s="1"/>
      <c r="B270" s="259" t="s">
        <v>50</v>
      </c>
      <c r="C270" s="260"/>
      <c r="D270" s="260"/>
      <c r="E270" s="260"/>
      <c r="F270" s="21">
        <v>200</v>
      </c>
      <c r="G270" s="20">
        <v>0.6</v>
      </c>
      <c r="H270" s="19">
        <v>0.4</v>
      </c>
      <c r="I270" s="20">
        <v>16.3</v>
      </c>
      <c r="J270" s="44">
        <v>140</v>
      </c>
      <c r="K270" s="21">
        <v>200</v>
      </c>
      <c r="L270" s="19">
        <v>0.6</v>
      </c>
      <c r="M270" s="19">
        <v>0.4</v>
      </c>
      <c r="N270" s="20">
        <v>16.3</v>
      </c>
      <c r="O270" s="44">
        <v>140</v>
      </c>
      <c r="P270" s="21">
        <v>200</v>
      </c>
      <c r="Q270" s="20">
        <v>0.6</v>
      </c>
      <c r="R270" s="19">
        <v>0.4</v>
      </c>
      <c r="S270" s="20">
        <v>16.3</v>
      </c>
      <c r="T270" s="19">
        <v>140</v>
      </c>
    </row>
    <row r="271" spans="1:20">
      <c r="A271" s="1"/>
      <c r="B271" s="259" t="s">
        <v>24</v>
      </c>
      <c r="C271" s="260"/>
      <c r="D271" s="260"/>
      <c r="E271" s="260"/>
      <c r="F271" s="21">
        <v>30</v>
      </c>
      <c r="G271" s="20">
        <v>2.2999999999999998</v>
      </c>
      <c r="H271" s="19">
        <v>0.9</v>
      </c>
      <c r="I271" s="20">
        <v>15.2</v>
      </c>
      <c r="J271" s="19">
        <v>79.2</v>
      </c>
      <c r="K271" s="18">
        <v>30</v>
      </c>
      <c r="L271" s="19">
        <v>2.2999999999999998</v>
      </c>
      <c r="M271" s="20">
        <v>0.9</v>
      </c>
      <c r="N271" s="19">
        <v>15.2</v>
      </c>
      <c r="O271" s="20">
        <v>79.2</v>
      </c>
      <c r="P271" s="21">
        <v>30</v>
      </c>
      <c r="Q271" s="20">
        <v>2.2999999999999998</v>
      </c>
      <c r="R271" s="19">
        <v>0.9</v>
      </c>
      <c r="S271" s="20">
        <v>15.2</v>
      </c>
      <c r="T271" s="19">
        <v>79.2</v>
      </c>
    </row>
    <row r="272" spans="1:20">
      <c r="A272" s="1"/>
      <c r="B272" s="261" t="s">
        <v>34</v>
      </c>
      <c r="C272" s="262"/>
      <c r="D272" s="262"/>
      <c r="E272" s="262"/>
      <c r="F272" s="27">
        <v>40</v>
      </c>
      <c r="G272" s="28">
        <v>2</v>
      </c>
      <c r="H272" s="29">
        <v>0.4</v>
      </c>
      <c r="I272" s="28">
        <v>18.399999999999999</v>
      </c>
      <c r="J272" s="29">
        <v>88</v>
      </c>
      <c r="K272" s="77">
        <v>50</v>
      </c>
      <c r="L272" s="29">
        <v>2.5</v>
      </c>
      <c r="M272" s="28">
        <v>0.5</v>
      </c>
      <c r="N272" s="29">
        <v>23</v>
      </c>
      <c r="O272" s="28">
        <v>110</v>
      </c>
      <c r="P272" s="27">
        <v>50</v>
      </c>
      <c r="Q272" s="28">
        <v>2.5</v>
      </c>
      <c r="R272" s="29">
        <v>0.5</v>
      </c>
      <c r="S272" s="28">
        <v>23</v>
      </c>
      <c r="T272" s="29">
        <v>110</v>
      </c>
    </row>
    <row r="273" spans="1:20">
      <c r="A273" s="1"/>
      <c r="B273" s="8"/>
      <c r="C273" s="8"/>
      <c r="D273" s="8"/>
      <c r="E273" s="8"/>
      <c r="F273" s="57"/>
      <c r="G273" s="58">
        <f>SUM(G267:G272)</f>
        <v>15.1</v>
      </c>
      <c r="H273" s="58">
        <f>SUM(H267:H272)</f>
        <v>29.4</v>
      </c>
      <c r="I273" s="58">
        <f>SUM(I267:I272)</f>
        <v>83.8</v>
      </c>
      <c r="J273" s="58">
        <f>SUM(J267:J272)</f>
        <v>735.6</v>
      </c>
      <c r="K273" s="62"/>
      <c r="L273" s="58">
        <f>SUM(L267:L272)</f>
        <v>19.16</v>
      </c>
      <c r="M273" s="58">
        <f>SUM(M267:M272)</f>
        <v>39.4</v>
      </c>
      <c r="N273" s="58">
        <f>SUM(N267:N272)</f>
        <v>102.3</v>
      </c>
      <c r="O273" s="58">
        <f>SUM(O267:O272)</f>
        <v>915.5</v>
      </c>
      <c r="P273" s="62"/>
      <c r="Q273" s="58">
        <f>SUM(Q267:Q272)</f>
        <v>19.16</v>
      </c>
      <c r="R273" s="58">
        <f>SUM(R267:R272)</f>
        <v>39.4</v>
      </c>
      <c r="S273" s="58">
        <f>SUM(S267:S272)</f>
        <v>102.3</v>
      </c>
      <c r="T273" s="58">
        <f>SUM(T267:T272)</f>
        <v>915.5</v>
      </c>
    </row>
    <row r="274" spans="1:20">
      <c r="A274" s="1"/>
      <c r="B274" s="8"/>
      <c r="C274" s="8"/>
      <c r="D274" s="8"/>
      <c r="E274" s="8"/>
      <c r="F274" s="57"/>
      <c r="G274" s="59"/>
      <c r="H274" s="59"/>
      <c r="I274" s="59"/>
      <c r="J274" s="60">
        <f>J273/2100</f>
        <v>0.35028571428571398</v>
      </c>
      <c r="K274" s="57"/>
      <c r="L274" s="59"/>
      <c r="M274" s="59"/>
      <c r="N274" s="59"/>
      <c r="O274" s="60">
        <f>O273/2700</f>
        <v>0.33907407407407397</v>
      </c>
      <c r="P274" s="57"/>
      <c r="Q274" s="59"/>
      <c r="R274" s="59"/>
      <c r="S274" s="59"/>
      <c r="T274" s="60">
        <f>T273/2700</f>
        <v>0.33907407407407397</v>
      </c>
    </row>
    <row r="275" spans="1:20">
      <c r="A275" s="1"/>
      <c r="B275" s="263" t="s">
        <v>140</v>
      </c>
      <c r="C275" s="264"/>
      <c r="D275" s="264"/>
      <c r="E275" s="265"/>
      <c r="F275" s="37" t="s">
        <v>132</v>
      </c>
      <c r="G275" s="40" t="s">
        <v>15</v>
      </c>
      <c r="H275" s="40" t="s">
        <v>16</v>
      </c>
      <c r="I275" s="40" t="s">
        <v>17</v>
      </c>
      <c r="J275" s="40" t="s">
        <v>133</v>
      </c>
      <c r="K275" s="61" t="s">
        <v>132</v>
      </c>
      <c r="L275" s="40" t="s">
        <v>15</v>
      </c>
      <c r="M275" s="40" t="s">
        <v>16</v>
      </c>
      <c r="N275" s="40" t="s">
        <v>17</v>
      </c>
      <c r="O275" s="40" t="s">
        <v>133</v>
      </c>
      <c r="P275" s="37" t="s">
        <v>132</v>
      </c>
      <c r="Q275" s="40" t="s">
        <v>15</v>
      </c>
      <c r="R275" s="40" t="s">
        <v>16</v>
      </c>
      <c r="S275" s="40" t="s">
        <v>17</v>
      </c>
      <c r="T275" s="40" t="s">
        <v>133</v>
      </c>
    </row>
    <row r="276" spans="1:20">
      <c r="A276" s="1"/>
      <c r="B276" s="251" t="s">
        <v>141</v>
      </c>
      <c r="C276" s="252"/>
      <c r="D276" s="252"/>
      <c r="E276" s="266"/>
      <c r="F276" s="41">
        <v>100</v>
      </c>
      <c r="G276" s="16">
        <v>0.4</v>
      </c>
      <c r="H276" s="15">
        <v>0.4</v>
      </c>
      <c r="I276" s="16">
        <v>9.8000000000000007</v>
      </c>
      <c r="J276" s="15">
        <v>45</v>
      </c>
      <c r="K276" s="14">
        <v>150</v>
      </c>
      <c r="L276" s="16">
        <v>0.6</v>
      </c>
      <c r="M276" s="15">
        <v>0.6</v>
      </c>
      <c r="N276" s="16">
        <v>14.7</v>
      </c>
      <c r="O276" s="15">
        <v>67.5</v>
      </c>
      <c r="P276" s="14">
        <v>150</v>
      </c>
      <c r="Q276" s="16">
        <v>0.6</v>
      </c>
      <c r="R276" s="15">
        <v>0.6</v>
      </c>
      <c r="S276" s="16">
        <v>14.7</v>
      </c>
      <c r="T276" s="16">
        <v>67.5</v>
      </c>
    </row>
    <row r="277" spans="1:20">
      <c r="A277" s="1"/>
      <c r="B277" s="253" t="s">
        <v>101</v>
      </c>
      <c r="C277" s="254"/>
      <c r="D277" s="254"/>
      <c r="E277" s="254"/>
      <c r="F277" s="21" t="s">
        <v>102</v>
      </c>
      <c r="G277" s="20">
        <v>3.3</v>
      </c>
      <c r="H277" s="19">
        <v>6.9</v>
      </c>
      <c r="I277" s="20">
        <v>16</v>
      </c>
      <c r="J277" s="19">
        <v>140</v>
      </c>
      <c r="K277" s="21" t="s">
        <v>102</v>
      </c>
      <c r="L277" s="20">
        <v>3.3</v>
      </c>
      <c r="M277" s="19">
        <v>6.9</v>
      </c>
      <c r="N277" s="20">
        <v>16</v>
      </c>
      <c r="O277" s="19">
        <v>140</v>
      </c>
      <c r="P277" s="21" t="s">
        <v>102</v>
      </c>
      <c r="Q277" s="20">
        <v>3.3</v>
      </c>
      <c r="R277" s="19">
        <v>6.9</v>
      </c>
      <c r="S277" s="20">
        <v>16</v>
      </c>
      <c r="T277" s="19">
        <v>140</v>
      </c>
    </row>
    <row r="278" spans="1:20">
      <c r="A278" s="1"/>
      <c r="B278" s="261" t="s">
        <v>156</v>
      </c>
      <c r="C278" s="262"/>
      <c r="D278" s="262"/>
      <c r="E278" s="262"/>
      <c r="F278" s="27">
        <v>200</v>
      </c>
      <c r="G278" s="28">
        <v>0.2</v>
      </c>
      <c r="H278" s="29"/>
      <c r="I278" s="28">
        <v>14</v>
      </c>
      <c r="J278" s="45">
        <v>58</v>
      </c>
      <c r="K278" s="27">
        <v>200</v>
      </c>
      <c r="L278" s="28">
        <v>0.2</v>
      </c>
      <c r="M278" s="29"/>
      <c r="N278" s="28">
        <v>14</v>
      </c>
      <c r="O278" s="29">
        <v>58</v>
      </c>
      <c r="P278" s="27">
        <v>200</v>
      </c>
      <c r="Q278" s="28">
        <v>0.2</v>
      </c>
      <c r="R278" s="29"/>
      <c r="S278" s="28">
        <v>14</v>
      </c>
      <c r="T278" s="29">
        <v>58</v>
      </c>
    </row>
    <row r="279" spans="1:20">
      <c r="A279" s="1"/>
      <c r="B279" s="8"/>
      <c r="C279" s="8"/>
      <c r="D279" s="8"/>
      <c r="E279" s="8"/>
      <c r="F279" s="57"/>
      <c r="G279" s="58">
        <f>SUM(G276:G278)</f>
        <v>3.9</v>
      </c>
      <c r="H279" s="58">
        <f>SUM(H276:H278)</f>
        <v>7.3</v>
      </c>
      <c r="I279" s="58">
        <f>SUM(I276:I278)</f>
        <v>39.799999999999997</v>
      </c>
      <c r="J279" s="58">
        <f>SUM(J276:J278)</f>
        <v>243</v>
      </c>
      <c r="K279" s="62"/>
      <c r="L279" s="58">
        <f>SUM(L276:L278)</f>
        <v>4.0999999999999996</v>
      </c>
      <c r="M279" s="58">
        <f>SUM(M276:M278)</f>
        <v>7.5</v>
      </c>
      <c r="N279" s="58">
        <f>SUM(N276:N278)</f>
        <v>44.7</v>
      </c>
      <c r="O279" s="58">
        <f>SUM(O276:O278)</f>
        <v>265.5</v>
      </c>
      <c r="P279" s="62"/>
      <c r="Q279" s="58">
        <f>SUM(Q276:Q278)</f>
        <v>4.0999999999999996</v>
      </c>
      <c r="R279" s="58">
        <f>SUM(R276:R278)</f>
        <v>7.5</v>
      </c>
      <c r="S279" s="58">
        <f>SUM(S276:S278)</f>
        <v>44.7</v>
      </c>
      <c r="T279" s="58">
        <f>SUM(T276:T278)</f>
        <v>265.5</v>
      </c>
    </row>
    <row r="280" spans="1:20">
      <c r="A280" s="1"/>
      <c r="B280" s="8"/>
      <c r="C280" s="8"/>
      <c r="D280" s="8"/>
      <c r="E280" s="8"/>
      <c r="F280" s="57"/>
      <c r="G280" s="59"/>
      <c r="H280" s="59"/>
      <c r="I280" s="59"/>
      <c r="J280" s="60">
        <f>J279/2100</f>
        <v>0.11571428571428601</v>
      </c>
      <c r="K280" s="57"/>
      <c r="L280" s="59"/>
      <c r="M280" s="59"/>
      <c r="N280" s="59"/>
      <c r="O280" s="60">
        <f>O279/2100</f>
        <v>0.126428571428571</v>
      </c>
      <c r="P280" s="57"/>
      <c r="Q280" s="59"/>
      <c r="R280" s="59"/>
      <c r="S280" s="59"/>
      <c r="T280" s="60">
        <v>0.126</v>
      </c>
    </row>
    <row r="281" spans="1:20">
      <c r="A281" s="1"/>
      <c r="B281" s="263" t="s">
        <v>144</v>
      </c>
      <c r="C281" s="264"/>
      <c r="D281" s="264"/>
      <c r="E281" s="265"/>
      <c r="F281" s="37" t="s">
        <v>132</v>
      </c>
      <c r="G281" s="40" t="s">
        <v>15</v>
      </c>
      <c r="H281" s="40" t="s">
        <v>16</v>
      </c>
      <c r="I281" s="40" t="s">
        <v>17</v>
      </c>
      <c r="J281" s="40" t="s">
        <v>133</v>
      </c>
      <c r="K281" s="61" t="s">
        <v>132</v>
      </c>
      <c r="L281" s="40" t="s">
        <v>15</v>
      </c>
      <c r="M281" s="40" t="s">
        <v>16</v>
      </c>
      <c r="N281" s="40" t="s">
        <v>17</v>
      </c>
      <c r="O281" s="40" t="s">
        <v>133</v>
      </c>
      <c r="P281" s="37" t="s">
        <v>132</v>
      </c>
      <c r="Q281" s="40" t="s">
        <v>15</v>
      </c>
      <c r="R281" s="40" t="s">
        <v>16</v>
      </c>
      <c r="S281" s="40" t="s">
        <v>17</v>
      </c>
      <c r="T281" s="40" t="s">
        <v>133</v>
      </c>
    </row>
    <row r="282" spans="1:20">
      <c r="A282" s="1"/>
      <c r="B282" s="251" t="s">
        <v>202</v>
      </c>
      <c r="C282" s="252"/>
      <c r="D282" s="252"/>
      <c r="E282" s="266"/>
      <c r="F282" s="14">
        <v>50</v>
      </c>
      <c r="G282" s="15">
        <v>0.4</v>
      </c>
      <c r="H282" s="16">
        <v>5.9</v>
      </c>
      <c r="I282" s="15">
        <v>1.6</v>
      </c>
      <c r="J282" s="43">
        <v>64.900000000000006</v>
      </c>
      <c r="K282" s="14">
        <v>100</v>
      </c>
      <c r="L282" s="15">
        <v>0.7</v>
      </c>
      <c r="M282" s="16">
        <v>11.8</v>
      </c>
      <c r="N282" s="15">
        <v>3.2</v>
      </c>
      <c r="O282" s="43">
        <v>129.69999999999999</v>
      </c>
      <c r="P282" s="14">
        <v>100</v>
      </c>
      <c r="Q282" s="15">
        <v>0.7</v>
      </c>
      <c r="R282" s="16">
        <v>11.8</v>
      </c>
      <c r="S282" s="15">
        <v>3.2</v>
      </c>
      <c r="T282" s="43">
        <v>129.69999999999999</v>
      </c>
    </row>
    <row r="283" spans="1:20">
      <c r="A283" s="1"/>
      <c r="B283" s="259" t="s">
        <v>203</v>
      </c>
      <c r="C283" s="260"/>
      <c r="D283" s="260"/>
      <c r="E283" s="260"/>
      <c r="F283" s="21">
        <v>50</v>
      </c>
      <c r="G283" s="20">
        <v>6.7</v>
      </c>
      <c r="H283" s="19">
        <v>5.5</v>
      </c>
      <c r="I283" s="20">
        <v>3.8</v>
      </c>
      <c r="J283" s="44">
        <v>92.2</v>
      </c>
      <c r="K283" s="21">
        <v>75</v>
      </c>
      <c r="L283" s="19">
        <v>10</v>
      </c>
      <c r="M283" s="20">
        <v>8.1999999999999993</v>
      </c>
      <c r="N283" s="19">
        <v>5.7</v>
      </c>
      <c r="O283" s="20">
        <v>138.30000000000001</v>
      </c>
      <c r="P283" s="21">
        <v>75</v>
      </c>
      <c r="Q283" s="19">
        <v>10</v>
      </c>
      <c r="R283" s="20">
        <v>8.1999999999999993</v>
      </c>
      <c r="S283" s="19">
        <v>5.7</v>
      </c>
      <c r="T283" s="19">
        <v>138.30000000000001</v>
      </c>
    </row>
    <row r="284" spans="1:20">
      <c r="A284" s="1"/>
      <c r="B284" s="259" t="s">
        <v>49</v>
      </c>
      <c r="C284" s="260"/>
      <c r="D284" s="260"/>
      <c r="E284" s="260"/>
      <c r="F284" s="21">
        <v>100</v>
      </c>
      <c r="G284" s="20">
        <v>1.4</v>
      </c>
      <c r="H284" s="19">
        <v>2.7</v>
      </c>
      <c r="I284" s="20">
        <v>14.9</v>
      </c>
      <c r="J284" s="19">
        <v>90</v>
      </c>
      <c r="K284" s="76">
        <v>150</v>
      </c>
      <c r="L284" s="19">
        <v>2.1</v>
      </c>
      <c r="M284" s="20">
        <v>4.0999999999999996</v>
      </c>
      <c r="N284" s="19">
        <v>22.4</v>
      </c>
      <c r="O284" s="20">
        <v>135</v>
      </c>
      <c r="P284" s="21">
        <v>150</v>
      </c>
      <c r="Q284" s="20">
        <v>2.1</v>
      </c>
      <c r="R284" s="19">
        <v>4.0999999999999996</v>
      </c>
      <c r="S284" s="20">
        <v>22.4</v>
      </c>
      <c r="T284" s="19">
        <v>135</v>
      </c>
    </row>
    <row r="285" spans="1:20">
      <c r="A285" s="1"/>
      <c r="B285" s="259" t="s">
        <v>204</v>
      </c>
      <c r="C285" s="260"/>
      <c r="D285" s="260"/>
      <c r="E285" s="260"/>
      <c r="F285" s="21">
        <v>200</v>
      </c>
      <c r="G285" s="20">
        <v>1.6</v>
      </c>
      <c r="H285" s="19">
        <v>1.4</v>
      </c>
      <c r="I285" s="20">
        <v>17.399999999999999</v>
      </c>
      <c r="J285" s="19">
        <v>88</v>
      </c>
      <c r="K285" s="18">
        <v>200</v>
      </c>
      <c r="L285" s="19">
        <v>1.6</v>
      </c>
      <c r="M285" s="20">
        <v>1.4</v>
      </c>
      <c r="N285" s="19">
        <v>17.399999999999999</v>
      </c>
      <c r="O285" s="20">
        <v>88</v>
      </c>
      <c r="P285" s="21">
        <v>200</v>
      </c>
      <c r="Q285" s="20">
        <v>1.6</v>
      </c>
      <c r="R285" s="19">
        <v>1.4</v>
      </c>
      <c r="S285" s="20">
        <v>17.399999999999999</v>
      </c>
      <c r="T285" s="19">
        <v>88</v>
      </c>
    </row>
    <row r="286" spans="1:20">
      <c r="A286" s="1"/>
      <c r="B286" s="261" t="s">
        <v>34</v>
      </c>
      <c r="C286" s="262"/>
      <c r="D286" s="262"/>
      <c r="E286" s="262"/>
      <c r="F286" s="27">
        <v>40</v>
      </c>
      <c r="G286" s="28">
        <v>2</v>
      </c>
      <c r="H286" s="29">
        <v>0.4</v>
      </c>
      <c r="I286" s="28">
        <v>18.399999999999999</v>
      </c>
      <c r="J286" s="45">
        <v>88</v>
      </c>
      <c r="K286" s="27">
        <v>50</v>
      </c>
      <c r="L286" s="29">
        <v>2.5</v>
      </c>
      <c r="M286" s="28">
        <v>0.5</v>
      </c>
      <c r="N286" s="29">
        <v>23</v>
      </c>
      <c r="O286" s="45">
        <v>110</v>
      </c>
      <c r="P286" s="27">
        <v>50</v>
      </c>
      <c r="Q286" s="29">
        <v>2.5</v>
      </c>
      <c r="R286" s="28">
        <v>0.5</v>
      </c>
      <c r="S286" s="29">
        <v>23</v>
      </c>
      <c r="T286" s="29">
        <v>110</v>
      </c>
    </row>
    <row r="287" spans="1:20">
      <c r="A287" s="1"/>
      <c r="B287" s="8"/>
      <c r="C287" s="8"/>
      <c r="D287" s="8"/>
      <c r="E287" s="8"/>
      <c r="F287" s="57"/>
      <c r="G287" s="58">
        <f>SUM(G282:G286)</f>
        <v>12.1</v>
      </c>
      <c r="H287" s="58">
        <f>SUM(H282:H286)</f>
        <v>15.9</v>
      </c>
      <c r="I287" s="58">
        <f>SUM(I282:I286)</f>
        <v>56.1</v>
      </c>
      <c r="J287" s="58">
        <f>SUM(J282:J286)</f>
        <v>423.1</v>
      </c>
      <c r="K287" s="62"/>
      <c r="L287" s="58">
        <f>SUM(L282:L286)</f>
        <v>16.899999999999999</v>
      </c>
      <c r="M287" s="58">
        <f>SUM(M282:M286)</f>
        <v>26</v>
      </c>
      <c r="N287" s="58">
        <f>SUM(N282:N286)</f>
        <v>71.7</v>
      </c>
      <c r="O287" s="58">
        <f>SUM(O282:O286)</f>
        <v>601</v>
      </c>
      <c r="P287" s="62"/>
      <c r="Q287" s="58">
        <f>SUM(Q282:Q286)</f>
        <v>16.899999999999999</v>
      </c>
      <c r="R287" s="58">
        <f>SUM(R282:R286)</f>
        <v>26</v>
      </c>
      <c r="S287" s="58">
        <f>SUM(S282:S286)</f>
        <v>71.7</v>
      </c>
      <c r="T287" s="58">
        <f>SUM(T282:T286)</f>
        <v>601</v>
      </c>
    </row>
    <row r="288" spans="1:20">
      <c r="A288" s="1"/>
      <c r="B288" s="8"/>
      <c r="C288" s="8"/>
      <c r="D288" s="8"/>
      <c r="E288" s="8"/>
      <c r="F288" s="57"/>
      <c r="G288" s="59"/>
      <c r="H288" s="59"/>
      <c r="I288" s="59"/>
      <c r="J288" s="60">
        <f>J287/2100</f>
        <v>0.20147619047619</v>
      </c>
      <c r="K288" s="57"/>
      <c r="L288" s="59"/>
      <c r="M288" s="59"/>
      <c r="N288" s="59"/>
      <c r="O288" s="60">
        <f>O287/2700</f>
        <v>0.22259259259259301</v>
      </c>
      <c r="P288" s="57"/>
      <c r="Q288" s="59"/>
      <c r="R288" s="59"/>
      <c r="S288" s="59"/>
      <c r="T288" s="60">
        <f>T287/2700</f>
        <v>0.22259259259259301</v>
      </c>
    </row>
    <row r="289" spans="1:20">
      <c r="A289" s="1"/>
      <c r="B289" s="263" t="s">
        <v>147</v>
      </c>
      <c r="C289" s="264"/>
      <c r="D289" s="264"/>
      <c r="E289" s="265"/>
      <c r="F289" s="37" t="s">
        <v>132</v>
      </c>
      <c r="G289" s="40" t="s">
        <v>15</v>
      </c>
      <c r="H289" s="40" t="s">
        <v>16</v>
      </c>
      <c r="I289" s="40" t="s">
        <v>17</v>
      </c>
      <c r="J289" s="40" t="s">
        <v>133</v>
      </c>
      <c r="K289" s="61" t="s">
        <v>132</v>
      </c>
      <c r="L289" s="40" t="s">
        <v>15</v>
      </c>
      <c r="M289" s="40" t="s">
        <v>16</v>
      </c>
      <c r="N289" s="40" t="s">
        <v>17</v>
      </c>
      <c r="O289" s="40" t="s">
        <v>133</v>
      </c>
      <c r="P289" s="37" t="s">
        <v>132</v>
      </c>
      <c r="Q289" s="40" t="s">
        <v>15</v>
      </c>
      <c r="R289" s="40" t="s">
        <v>16</v>
      </c>
      <c r="S289" s="40" t="s">
        <v>17</v>
      </c>
      <c r="T289" s="40" t="s">
        <v>133</v>
      </c>
    </row>
    <row r="290" spans="1:20">
      <c r="A290" s="1"/>
      <c r="B290" s="259" t="s">
        <v>24</v>
      </c>
      <c r="C290" s="260"/>
      <c r="D290" s="260"/>
      <c r="E290" s="260"/>
      <c r="F290" s="21">
        <v>30</v>
      </c>
      <c r="G290" s="19">
        <v>2.2999999999999998</v>
      </c>
      <c r="H290" s="19">
        <v>0.9</v>
      </c>
      <c r="I290" s="20">
        <v>15.2</v>
      </c>
      <c r="J290" s="44">
        <v>79.2</v>
      </c>
      <c r="K290" s="21">
        <v>50</v>
      </c>
      <c r="L290" s="19">
        <v>3.8</v>
      </c>
      <c r="M290" s="19">
        <v>1.5</v>
      </c>
      <c r="N290" s="20">
        <v>25.3</v>
      </c>
      <c r="O290" s="44">
        <v>132</v>
      </c>
      <c r="P290" s="21">
        <v>50</v>
      </c>
      <c r="Q290" s="19">
        <v>3.8</v>
      </c>
      <c r="R290" s="19">
        <v>1.5</v>
      </c>
      <c r="S290" s="20">
        <v>25.3</v>
      </c>
      <c r="T290" s="16">
        <v>132</v>
      </c>
    </row>
    <row r="291" spans="1:20">
      <c r="A291" s="1"/>
      <c r="B291" s="261" t="s">
        <v>148</v>
      </c>
      <c r="C291" s="262"/>
      <c r="D291" s="262"/>
      <c r="E291" s="262"/>
      <c r="F291" s="27">
        <v>200</v>
      </c>
      <c r="G291" s="28">
        <v>6</v>
      </c>
      <c r="H291" s="29">
        <v>3</v>
      </c>
      <c r="I291" s="28">
        <v>7.6</v>
      </c>
      <c r="J291" s="29">
        <v>60</v>
      </c>
      <c r="K291" s="27">
        <v>200</v>
      </c>
      <c r="L291" s="28">
        <v>6</v>
      </c>
      <c r="M291" s="29">
        <v>3</v>
      </c>
      <c r="N291" s="28">
        <v>7.6</v>
      </c>
      <c r="O291" s="29">
        <v>60</v>
      </c>
      <c r="P291" s="27">
        <v>200</v>
      </c>
      <c r="Q291" s="28">
        <v>6</v>
      </c>
      <c r="R291" s="29">
        <v>3</v>
      </c>
      <c r="S291" s="28">
        <v>7.6</v>
      </c>
      <c r="T291" s="29">
        <v>60</v>
      </c>
    </row>
    <row r="292" spans="1:20">
      <c r="A292" s="1"/>
      <c r="B292" s="8"/>
      <c r="C292" s="8"/>
      <c r="D292" s="8"/>
      <c r="E292" s="8"/>
      <c r="F292" s="59"/>
      <c r="G292" s="59">
        <f>SUM(G290:G291)</f>
        <v>8.3000000000000007</v>
      </c>
      <c r="H292" s="59">
        <f>SUM(H290:H291)</f>
        <v>3.9</v>
      </c>
      <c r="I292" s="59">
        <f>SUM(I290:I291)</f>
        <v>22.8</v>
      </c>
      <c r="J292" s="59">
        <f>SUM(J290:J291)</f>
        <v>139.19999999999999</v>
      </c>
      <c r="K292" s="59"/>
      <c r="L292" s="59">
        <f>SUM(L290:L291)</f>
        <v>9.8000000000000007</v>
      </c>
      <c r="M292" s="59">
        <f>SUM(M290:M291)</f>
        <v>4.5</v>
      </c>
      <c r="N292" s="59">
        <f>SUM(N290:N291)</f>
        <v>32.9</v>
      </c>
      <c r="O292" s="59">
        <f>SUM(O290:O291)</f>
        <v>192</v>
      </c>
      <c r="P292" s="59"/>
      <c r="Q292" s="59">
        <f>SUM(Q290:Q291)</f>
        <v>9.8000000000000007</v>
      </c>
      <c r="R292" s="59">
        <f>SUM(R290:R291)</f>
        <v>4.5</v>
      </c>
      <c r="S292" s="59">
        <f>SUM(S290:S291)</f>
        <v>32.9</v>
      </c>
      <c r="T292" s="59">
        <f>SUM(T290:T291)</f>
        <v>192</v>
      </c>
    </row>
    <row r="293" spans="1:20">
      <c r="A293" s="1"/>
      <c r="B293" s="8"/>
      <c r="C293" s="8"/>
      <c r="D293" s="8"/>
      <c r="E293" s="8"/>
      <c r="F293" s="59"/>
      <c r="G293" s="59"/>
      <c r="H293" s="59"/>
      <c r="I293" s="59"/>
      <c r="J293" s="46">
        <v>8.2000000000000003E-2</v>
      </c>
      <c r="K293" s="34"/>
      <c r="L293" s="34"/>
      <c r="M293" s="34"/>
      <c r="N293" s="34"/>
      <c r="O293" s="36">
        <v>0.08</v>
      </c>
      <c r="P293" s="34"/>
      <c r="Q293" s="34"/>
      <c r="R293" s="34"/>
      <c r="S293" s="34"/>
      <c r="T293" s="36">
        <v>0.08</v>
      </c>
    </row>
    <row r="294" spans="1:20">
      <c r="A294" s="1"/>
      <c r="B294" s="243" t="s">
        <v>149</v>
      </c>
      <c r="C294" s="243"/>
      <c r="D294" s="243"/>
      <c r="E294" s="243"/>
      <c r="F294" s="59"/>
      <c r="G294" s="20">
        <f>G292+G279+G273+G264+G287</f>
        <v>56.05</v>
      </c>
      <c r="H294" s="20">
        <f>H292+H279+H273+H264+H287</f>
        <v>85.28</v>
      </c>
      <c r="I294" s="20">
        <f>I292+I279+I273+I264+I287</f>
        <v>249.73</v>
      </c>
      <c r="J294" s="20">
        <f>J292+J279+J273+J264+J287</f>
        <v>2058.1999999999998</v>
      </c>
      <c r="K294" s="20"/>
      <c r="L294" s="20">
        <f>L292+L279+L273+L264+L287</f>
        <v>67.56</v>
      </c>
      <c r="M294" s="20">
        <f>M292+M279+M273+M264+M287</f>
        <v>107.63</v>
      </c>
      <c r="N294" s="20">
        <f>N292+N279+N273+N264+N287</f>
        <v>306.27999999999997</v>
      </c>
      <c r="O294" s="20">
        <f>O292+O279+O273+O264+O287</f>
        <v>2537.8000000000002</v>
      </c>
      <c r="P294" s="20"/>
      <c r="Q294" s="20">
        <f>Q292+Q279+Q273+Q264+Q287</f>
        <v>68.36</v>
      </c>
      <c r="R294" s="20">
        <f>R292+R279+R273+R264+R287</f>
        <v>107.93</v>
      </c>
      <c r="S294" s="20">
        <f>S292+S279+S273+S264+S287</f>
        <v>311.38</v>
      </c>
      <c r="T294" s="20">
        <f>T292+T279+T273+T264+T287</f>
        <v>2564.1999999999998</v>
      </c>
    </row>
    <row r="295" spans="1:20">
      <c r="A295" s="1"/>
      <c r="B295" s="243" t="s">
        <v>205</v>
      </c>
      <c r="C295" s="243"/>
      <c r="D295" s="243"/>
      <c r="E295" s="243"/>
      <c r="F295" s="59"/>
      <c r="G295" s="94">
        <f>(G294+G254+G213+G173+G134+G93+G53)/7</f>
        <v>62.338571428571399</v>
      </c>
      <c r="H295" s="94">
        <f>(H294+H254+H213+H173+H134+H93+H53)/7</f>
        <v>73.257142857142895</v>
      </c>
      <c r="I295" s="94">
        <f>(I294+I254+I213+I173+I134+I93+I53)/7</f>
        <v>260.31142857142902</v>
      </c>
      <c r="J295" s="94">
        <f>(J294+J254+J213+J173+J134+J93+J53)/7</f>
        <v>2031.0857142857101</v>
      </c>
      <c r="K295" s="94"/>
      <c r="L295" s="94">
        <f>(L294+L254+L213+L173+L134+L93+L53)/7</f>
        <v>77.771428571428601</v>
      </c>
      <c r="M295" s="94">
        <f>(M294+M254+M213+M173+M134+M93+M53)/7</f>
        <v>97.067142857142898</v>
      </c>
      <c r="N295" s="94">
        <f>(N294+N254+N213+N173+N134+N93+N53)/7</f>
        <v>312.08285714285699</v>
      </c>
      <c r="O295" s="94">
        <f>(O294+O254+O213+O173+O134+O93+O53)/7</f>
        <v>2523.08857142857</v>
      </c>
      <c r="P295" s="94"/>
      <c r="Q295" s="94">
        <f>(Q294+Q254+Q213+Q173+Q134+Q93+Q53)/7</f>
        <v>78.228571428571399</v>
      </c>
      <c r="R295" s="94">
        <f>(R294+R254+R213+R173+R134+R93+R53)/7</f>
        <v>95.852857142857104</v>
      </c>
      <c r="S295" s="94">
        <f>(S294+S254+S213+S173+S134+S93+S53)/7</f>
        <v>311.64</v>
      </c>
      <c r="T295" s="94">
        <f>(T294+T254+T213+T173+T134+T93+T53)/7</f>
        <v>2510.18857142857</v>
      </c>
    </row>
    <row r="296" spans="1:20">
      <c r="A296" s="1"/>
      <c r="B296" s="8"/>
      <c r="C296" s="8"/>
      <c r="D296" s="8"/>
      <c r="E296" s="8"/>
      <c r="F296" s="59"/>
      <c r="G296" s="95">
        <v>1</v>
      </c>
      <c r="H296" s="20">
        <f>H295/G295</f>
        <v>1.1751495290693701</v>
      </c>
      <c r="I296" s="20">
        <f>I295/G295</f>
        <v>4.1757682700460599</v>
      </c>
      <c r="J296" s="95"/>
      <c r="K296" s="95"/>
      <c r="L296" s="95">
        <v>1</v>
      </c>
      <c r="M296" s="20">
        <f>M295/L295</f>
        <v>1.24810800881705</v>
      </c>
      <c r="N296" s="20">
        <f>N295/L295</f>
        <v>4.0128214548126397</v>
      </c>
      <c r="O296" s="95"/>
      <c r="P296" s="95"/>
      <c r="Q296" s="95">
        <v>1</v>
      </c>
      <c r="R296" s="20">
        <f>R295/Q295</f>
        <v>1.2252921840759701</v>
      </c>
      <c r="S296" s="20">
        <f>S295/Q295</f>
        <v>3.98371073776479</v>
      </c>
      <c r="T296" s="59"/>
    </row>
    <row r="297" spans="1:20">
      <c r="A297" s="1"/>
      <c r="B297" s="96"/>
      <c r="C297" s="96"/>
      <c r="D297" s="96"/>
      <c r="E297" s="96"/>
      <c r="F297" s="95"/>
      <c r="G297" s="94"/>
      <c r="H297" s="94"/>
      <c r="I297" s="94"/>
      <c r="J297" s="94"/>
      <c r="K297" s="94"/>
      <c r="L297" s="94"/>
      <c r="M297" s="94"/>
      <c r="N297" s="94"/>
      <c r="O297" s="94"/>
      <c r="P297" s="94"/>
      <c r="Q297" s="94"/>
      <c r="R297" s="94"/>
      <c r="S297" s="94"/>
      <c r="T297" s="94"/>
    </row>
    <row r="298" spans="1:20" ht="15.75">
      <c r="A298" s="1"/>
      <c r="B298" s="246" t="s">
        <v>87</v>
      </c>
      <c r="C298" s="246"/>
      <c r="D298" s="246"/>
      <c r="E298" s="246"/>
      <c r="F298" s="246"/>
      <c r="G298" s="246"/>
      <c r="H298" s="246"/>
      <c r="I298" s="246"/>
      <c r="J298" s="246"/>
      <c r="K298" s="246"/>
      <c r="L298" s="246"/>
      <c r="M298" s="246"/>
      <c r="N298" s="246"/>
      <c r="O298" s="246"/>
      <c r="P298" s="246"/>
      <c r="Q298" s="246"/>
      <c r="R298" s="246"/>
      <c r="S298" s="246"/>
      <c r="T298" s="246"/>
    </row>
    <row r="299" spans="1:20">
      <c r="A299" s="1"/>
      <c r="B299" s="275" t="s">
        <v>9</v>
      </c>
      <c r="C299" s="275"/>
      <c r="D299" s="275"/>
      <c r="E299" s="275"/>
      <c r="F299" s="275"/>
      <c r="G299" s="275"/>
      <c r="H299" s="275"/>
      <c r="I299" s="275"/>
      <c r="J299" s="275"/>
      <c r="K299" s="275"/>
      <c r="L299" s="275"/>
      <c r="M299" s="275"/>
      <c r="N299" s="275"/>
      <c r="O299" s="275"/>
      <c r="P299" s="275"/>
      <c r="Q299" s="275"/>
      <c r="R299" s="275"/>
      <c r="S299" s="275"/>
      <c r="T299" s="275"/>
    </row>
    <row r="300" spans="1:20">
      <c r="A300" s="1"/>
      <c r="B300" s="276" t="s">
        <v>128</v>
      </c>
      <c r="C300" s="277"/>
      <c r="D300" s="277"/>
      <c r="E300" s="278"/>
      <c r="F300" s="268" t="s">
        <v>129</v>
      </c>
      <c r="G300" s="269"/>
      <c r="H300" s="269"/>
      <c r="I300" s="269"/>
      <c r="J300" s="270"/>
      <c r="K300" s="268" t="s">
        <v>130</v>
      </c>
      <c r="L300" s="269"/>
      <c r="M300" s="269"/>
      <c r="N300" s="269"/>
      <c r="O300" s="270"/>
      <c r="P300" s="268" t="s">
        <v>131</v>
      </c>
      <c r="Q300" s="269"/>
      <c r="R300" s="269"/>
      <c r="S300" s="269"/>
      <c r="T300" s="270"/>
    </row>
    <row r="301" spans="1:20">
      <c r="A301" s="1"/>
      <c r="B301" s="280"/>
      <c r="C301" s="281"/>
      <c r="D301" s="281"/>
      <c r="E301" s="282"/>
      <c r="F301" s="37" t="s">
        <v>132</v>
      </c>
      <c r="G301" s="40" t="s">
        <v>15</v>
      </c>
      <c r="H301" s="40" t="s">
        <v>16</v>
      </c>
      <c r="I301" s="40" t="s">
        <v>17</v>
      </c>
      <c r="J301" s="40" t="s">
        <v>133</v>
      </c>
      <c r="K301" s="61" t="s">
        <v>132</v>
      </c>
      <c r="L301" s="40" t="s">
        <v>15</v>
      </c>
      <c r="M301" s="40" t="s">
        <v>16</v>
      </c>
      <c r="N301" s="40" t="s">
        <v>17</v>
      </c>
      <c r="O301" s="40" t="s">
        <v>133</v>
      </c>
      <c r="P301" s="37" t="s">
        <v>132</v>
      </c>
      <c r="Q301" s="40" t="s">
        <v>15</v>
      </c>
      <c r="R301" s="40" t="s">
        <v>16</v>
      </c>
      <c r="S301" s="40" t="s">
        <v>17</v>
      </c>
      <c r="T301" s="40" t="s">
        <v>133</v>
      </c>
    </row>
    <row r="302" spans="1:20">
      <c r="A302" s="1"/>
      <c r="B302" s="251" t="s">
        <v>167</v>
      </c>
      <c r="C302" s="252"/>
      <c r="D302" s="252"/>
      <c r="E302" s="252"/>
      <c r="F302" s="14">
        <v>15</v>
      </c>
      <c r="G302" s="81">
        <v>3.9</v>
      </c>
      <c r="H302" s="82">
        <v>3.9</v>
      </c>
      <c r="I302" s="81">
        <v>0</v>
      </c>
      <c r="J302" s="82">
        <v>52.5</v>
      </c>
      <c r="K302" s="14">
        <v>15</v>
      </c>
      <c r="L302" s="81">
        <v>3.9</v>
      </c>
      <c r="M302" s="82">
        <v>3.9</v>
      </c>
      <c r="N302" s="81">
        <v>0</v>
      </c>
      <c r="O302" s="82">
        <v>52.5</v>
      </c>
      <c r="P302" s="14">
        <v>15</v>
      </c>
      <c r="Q302" s="81">
        <v>3.9</v>
      </c>
      <c r="R302" s="82">
        <v>3.9</v>
      </c>
      <c r="S302" s="81">
        <v>0</v>
      </c>
      <c r="T302" s="82">
        <v>52.5</v>
      </c>
    </row>
    <row r="303" spans="1:20">
      <c r="A303" s="1"/>
      <c r="B303" s="253" t="s">
        <v>206</v>
      </c>
      <c r="C303" s="254"/>
      <c r="D303" s="254"/>
      <c r="E303" s="254"/>
      <c r="F303" s="21" t="s">
        <v>207</v>
      </c>
      <c r="G303" s="20">
        <v>10.6</v>
      </c>
      <c r="H303" s="19">
        <v>15.9</v>
      </c>
      <c r="I303" s="20">
        <v>36.549999999999997</v>
      </c>
      <c r="J303" s="19">
        <v>328.5</v>
      </c>
      <c r="K303" s="21" t="s">
        <v>207</v>
      </c>
      <c r="L303" s="20">
        <v>10.6</v>
      </c>
      <c r="M303" s="19">
        <v>15.9</v>
      </c>
      <c r="N303" s="20">
        <v>36.549999999999997</v>
      </c>
      <c r="O303" s="19">
        <v>328.5</v>
      </c>
      <c r="P303" s="21" t="s">
        <v>207</v>
      </c>
      <c r="Q303" s="20">
        <v>10.6</v>
      </c>
      <c r="R303" s="19">
        <v>15.9</v>
      </c>
      <c r="S303" s="20">
        <v>36.549999999999997</v>
      </c>
      <c r="T303" s="19">
        <v>328.5</v>
      </c>
    </row>
    <row r="304" spans="1:20">
      <c r="A304" s="1"/>
      <c r="B304" s="259" t="s">
        <v>44</v>
      </c>
      <c r="C304" s="260"/>
      <c r="D304" s="260"/>
      <c r="E304" s="267"/>
      <c r="F304" s="18">
        <v>200</v>
      </c>
      <c r="G304" s="19">
        <v>3.6</v>
      </c>
      <c r="H304" s="20">
        <v>2.8</v>
      </c>
      <c r="I304" s="19">
        <v>23.4</v>
      </c>
      <c r="J304" s="19">
        <v>134</v>
      </c>
      <c r="K304" s="48">
        <v>200</v>
      </c>
      <c r="L304" s="20">
        <v>3.6</v>
      </c>
      <c r="M304" s="19">
        <v>2.8</v>
      </c>
      <c r="N304" s="20">
        <v>23.4</v>
      </c>
      <c r="O304" s="19">
        <v>134</v>
      </c>
      <c r="P304" s="18">
        <v>200</v>
      </c>
      <c r="Q304" s="19">
        <v>3.6</v>
      </c>
      <c r="R304" s="20">
        <v>2.8</v>
      </c>
      <c r="S304" s="19">
        <v>23.4</v>
      </c>
      <c r="T304" s="19">
        <v>134</v>
      </c>
    </row>
    <row r="305" spans="1:20">
      <c r="A305" s="1"/>
      <c r="B305" s="261" t="s">
        <v>24</v>
      </c>
      <c r="C305" s="262"/>
      <c r="D305" s="262"/>
      <c r="E305" s="262"/>
      <c r="F305" s="27">
        <v>20</v>
      </c>
      <c r="G305" s="28">
        <v>1.5</v>
      </c>
      <c r="H305" s="29">
        <v>0.6</v>
      </c>
      <c r="I305" s="28">
        <v>10.1</v>
      </c>
      <c r="J305" s="29">
        <v>52.8</v>
      </c>
      <c r="K305" s="56">
        <v>20</v>
      </c>
      <c r="L305" s="28">
        <v>1.5</v>
      </c>
      <c r="M305" s="29">
        <v>0.6</v>
      </c>
      <c r="N305" s="28">
        <v>10.1</v>
      </c>
      <c r="O305" s="29">
        <v>52.8</v>
      </c>
      <c r="P305" s="56">
        <v>30</v>
      </c>
      <c r="Q305" s="28">
        <v>2.2999999999999998</v>
      </c>
      <c r="R305" s="29">
        <v>0.9</v>
      </c>
      <c r="S305" s="28">
        <v>15.2</v>
      </c>
      <c r="T305" s="29">
        <v>79.2</v>
      </c>
    </row>
    <row r="306" spans="1:20">
      <c r="A306" s="1"/>
      <c r="B306" s="8"/>
      <c r="C306" s="8"/>
      <c r="D306" s="8"/>
      <c r="E306" s="8"/>
      <c r="F306" s="57"/>
      <c r="G306" s="58">
        <f>SUM(G302:G305)</f>
        <v>19.600000000000001</v>
      </c>
      <c r="H306" s="58">
        <f>SUM(H302:H305)</f>
        <v>23.2</v>
      </c>
      <c r="I306" s="58">
        <f>SUM(I302:I305)</f>
        <v>70.05</v>
      </c>
      <c r="J306" s="58">
        <f>SUM(J302:J305)</f>
        <v>567.79999999999995</v>
      </c>
      <c r="K306" s="62"/>
      <c r="L306" s="58">
        <f>SUM(L302:L305)</f>
        <v>19.600000000000001</v>
      </c>
      <c r="M306" s="58">
        <f>SUM(M302:M305)</f>
        <v>23.2</v>
      </c>
      <c r="N306" s="58">
        <f>SUM(N302:N305)</f>
        <v>70.05</v>
      </c>
      <c r="O306" s="58">
        <f>SUM(O302:O305)</f>
        <v>567.79999999999995</v>
      </c>
      <c r="P306" s="62"/>
      <c r="Q306" s="58">
        <f>SUM(Q302:Q305)</f>
        <v>20.399999999999999</v>
      </c>
      <c r="R306" s="58">
        <f>SUM(R302:R305)</f>
        <v>23.5</v>
      </c>
      <c r="S306" s="58">
        <f>SUM(S302:S305)</f>
        <v>75.150000000000006</v>
      </c>
      <c r="T306" s="58">
        <f>SUM(T302:T305)</f>
        <v>594.20000000000005</v>
      </c>
    </row>
    <row r="307" spans="1:20">
      <c r="A307" s="1"/>
      <c r="B307" s="8"/>
      <c r="C307" s="8"/>
      <c r="D307" s="8"/>
      <c r="E307" s="8"/>
      <c r="F307" s="57"/>
      <c r="G307" s="59"/>
      <c r="H307" s="59"/>
      <c r="I307" s="59"/>
      <c r="J307" s="60">
        <v>0.25</v>
      </c>
      <c r="K307" s="57"/>
      <c r="L307" s="59"/>
      <c r="M307" s="59"/>
      <c r="N307" s="59"/>
      <c r="O307" s="60">
        <f>O306/2700</f>
        <v>0.21029629629629601</v>
      </c>
      <c r="P307" s="57"/>
      <c r="Q307" s="59"/>
      <c r="R307" s="59"/>
      <c r="S307" s="59"/>
      <c r="T307" s="60">
        <f>T306/2700</f>
        <v>0.22007407407407401</v>
      </c>
    </row>
    <row r="308" spans="1:20">
      <c r="A308" s="1"/>
      <c r="B308" s="263" t="s">
        <v>137</v>
      </c>
      <c r="C308" s="264"/>
      <c r="D308" s="264"/>
      <c r="E308" s="265"/>
      <c r="F308" s="37" t="s">
        <v>132</v>
      </c>
      <c r="G308" s="40" t="s">
        <v>15</v>
      </c>
      <c r="H308" s="40" t="s">
        <v>16</v>
      </c>
      <c r="I308" s="40" t="s">
        <v>17</v>
      </c>
      <c r="J308" s="40" t="s">
        <v>133</v>
      </c>
      <c r="K308" s="61" t="s">
        <v>132</v>
      </c>
      <c r="L308" s="40" t="s">
        <v>15</v>
      </c>
      <c r="M308" s="40" t="s">
        <v>16</v>
      </c>
      <c r="N308" s="40" t="s">
        <v>17</v>
      </c>
      <c r="O308" s="40" t="s">
        <v>133</v>
      </c>
      <c r="P308" s="37" t="s">
        <v>132</v>
      </c>
      <c r="Q308" s="40" t="s">
        <v>15</v>
      </c>
      <c r="R308" s="40" t="s">
        <v>16</v>
      </c>
      <c r="S308" s="97" t="s">
        <v>17</v>
      </c>
      <c r="T308" s="40" t="s">
        <v>133</v>
      </c>
    </row>
    <row r="309" spans="1:20">
      <c r="A309" s="1"/>
      <c r="B309" s="251" t="s">
        <v>152</v>
      </c>
      <c r="C309" s="252"/>
      <c r="D309" s="252"/>
      <c r="E309" s="252"/>
      <c r="F309" s="14">
        <v>50</v>
      </c>
      <c r="G309" s="15">
        <v>1.5</v>
      </c>
      <c r="H309" s="16">
        <v>6</v>
      </c>
      <c r="I309" s="15">
        <v>2.8</v>
      </c>
      <c r="J309" s="16">
        <v>70</v>
      </c>
      <c r="K309" s="41">
        <v>100</v>
      </c>
      <c r="L309" s="16">
        <v>3</v>
      </c>
      <c r="M309" s="15">
        <v>12</v>
      </c>
      <c r="N309" s="16">
        <v>5.6</v>
      </c>
      <c r="O309" s="16">
        <v>140</v>
      </c>
      <c r="P309" s="42">
        <v>100</v>
      </c>
      <c r="Q309" s="16">
        <v>3</v>
      </c>
      <c r="R309" s="15">
        <v>12</v>
      </c>
      <c r="S309" s="16">
        <v>5.6</v>
      </c>
      <c r="T309" s="16">
        <v>140</v>
      </c>
    </row>
    <row r="310" spans="1:20">
      <c r="A310" s="1"/>
      <c r="B310" s="259" t="s">
        <v>68</v>
      </c>
      <c r="C310" s="260"/>
      <c r="D310" s="260"/>
      <c r="E310" s="260"/>
      <c r="F310" s="21">
        <v>200</v>
      </c>
      <c r="G310" s="20">
        <v>7</v>
      </c>
      <c r="H310" s="19">
        <v>3.2</v>
      </c>
      <c r="I310" s="20">
        <v>39.799999999999997</v>
      </c>
      <c r="J310" s="19">
        <v>228.8</v>
      </c>
      <c r="K310" s="18">
        <v>250</v>
      </c>
      <c r="L310" s="19">
        <v>8.6999999999999993</v>
      </c>
      <c r="M310" s="20">
        <v>4</v>
      </c>
      <c r="N310" s="19">
        <v>49.8</v>
      </c>
      <c r="O310" s="19">
        <v>286</v>
      </c>
      <c r="P310" s="18">
        <v>250</v>
      </c>
      <c r="Q310" s="19">
        <v>8.6999999999999993</v>
      </c>
      <c r="R310" s="20">
        <v>4</v>
      </c>
      <c r="S310" s="19">
        <v>49.8</v>
      </c>
      <c r="T310" s="19">
        <v>286</v>
      </c>
    </row>
    <row r="311" spans="1:20">
      <c r="A311" s="1"/>
      <c r="B311" s="259" t="s">
        <v>166</v>
      </c>
      <c r="C311" s="260"/>
      <c r="D311" s="260"/>
      <c r="E311" s="267"/>
      <c r="F311" s="18">
        <v>50</v>
      </c>
      <c r="G311" s="19">
        <v>8.3000000000000007</v>
      </c>
      <c r="H311" s="19">
        <v>11.1</v>
      </c>
      <c r="I311" s="20">
        <v>5.8</v>
      </c>
      <c r="J311" s="19">
        <v>155.9</v>
      </c>
      <c r="K311" s="76">
        <v>75</v>
      </c>
      <c r="L311" s="19">
        <v>12.48</v>
      </c>
      <c r="M311" s="20">
        <v>16.649999999999999</v>
      </c>
      <c r="N311" s="19">
        <v>8.6999999999999993</v>
      </c>
      <c r="O311" s="44">
        <v>233.8</v>
      </c>
      <c r="P311" s="76">
        <v>75</v>
      </c>
      <c r="Q311" s="19">
        <v>12.48</v>
      </c>
      <c r="R311" s="20">
        <v>16.649999999999999</v>
      </c>
      <c r="S311" s="19">
        <v>8.6999999999999993</v>
      </c>
      <c r="T311" s="19">
        <v>233.8</v>
      </c>
    </row>
    <row r="312" spans="1:20">
      <c r="A312" s="1"/>
      <c r="B312" s="259" t="s">
        <v>43</v>
      </c>
      <c r="C312" s="260"/>
      <c r="D312" s="260"/>
      <c r="E312" s="260"/>
      <c r="F312" s="21">
        <v>100</v>
      </c>
      <c r="G312" s="20">
        <v>2</v>
      </c>
      <c r="H312" s="19">
        <v>6.5</v>
      </c>
      <c r="I312" s="20">
        <v>15.8</v>
      </c>
      <c r="J312" s="19">
        <v>130.6</v>
      </c>
      <c r="K312" s="21">
        <v>150</v>
      </c>
      <c r="L312" s="20">
        <v>3</v>
      </c>
      <c r="M312" s="19">
        <v>9.6999999999999993</v>
      </c>
      <c r="N312" s="20">
        <v>23.7</v>
      </c>
      <c r="O312" s="19">
        <v>195.9</v>
      </c>
      <c r="P312" s="21">
        <v>150</v>
      </c>
      <c r="Q312" s="20">
        <v>3</v>
      </c>
      <c r="R312" s="19">
        <v>9.6999999999999993</v>
      </c>
      <c r="S312" s="20">
        <v>23.7</v>
      </c>
      <c r="T312" s="19">
        <v>195.9</v>
      </c>
    </row>
    <row r="313" spans="1:20">
      <c r="A313" s="1"/>
      <c r="B313" s="259" t="s">
        <v>154</v>
      </c>
      <c r="C313" s="260"/>
      <c r="D313" s="260"/>
      <c r="E313" s="260"/>
      <c r="F313" s="21">
        <v>200</v>
      </c>
      <c r="G313" s="20">
        <v>0.4</v>
      </c>
      <c r="H313" s="19">
        <v>0</v>
      </c>
      <c r="I313" s="20">
        <v>23.2</v>
      </c>
      <c r="J313" s="19">
        <v>92</v>
      </c>
      <c r="K313" s="18">
        <v>200</v>
      </c>
      <c r="L313" s="19">
        <v>0.4</v>
      </c>
      <c r="M313" s="20">
        <v>0</v>
      </c>
      <c r="N313" s="19">
        <v>23.2</v>
      </c>
      <c r="O313" s="20">
        <v>92</v>
      </c>
      <c r="P313" s="21">
        <v>200</v>
      </c>
      <c r="Q313" s="20">
        <v>0.4</v>
      </c>
      <c r="R313" s="19">
        <v>0</v>
      </c>
      <c r="S313" s="20">
        <v>23.2</v>
      </c>
      <c r="T313" s="19">
        <v>92</v>
      </c>
    </row>
    <row r="314" spans="1:20">
      <c r="A314" s="1"/>
      <c r="B314" s="259" t="s">
        <v>24</v>
      </c>
      <c r="C314" s="260"/>
      <c r="D314" s="260"/>
      <c r="E314" s="260"/>
      <c r="F314" s="21">
        <v>30</v>
      </c>
      <c r="G314" s="20">
        <v>2.2999999999999998</v>
      </c>
      <c r="H314" s="19">
        <v>0.9</v>
      </c>
      <c r="I314" s="20">
        <v>15.2</v>
      </c>
      <c r="J314" s="19">
        <v>79.2</v>
      </c>
      <c r="K314" s="21">
        <v>30</v>
      </c>
      <c r="L314" s="20">
        <v>2.2999999999999998</v>
      </c>
      <c r="M314" s="19">
        <v>0.9</v>
      </c>
      <c r="N314" s="20">
        <v>15.2</v>
      </c>
      <c r="O314" s="19">
        <v>79.2</v>
      </c>
      <c r="P314" s="48">
        <v>30</v>
      </c>
      <c r="Q314" s="20">
        <v>2.2999999999999998</v>
      </c>
      <c r="R314" s="19">
        <v>0.9</v>
      </c>
      <c r="S314" s="20">
        <v>15.2</v>
      </c>
      <c r="T314" s="19">
        <v>79.2</v>
      </c>
    </row>
    <row r="315" spans="1:20">
      <c r="A315" s="1"/>
      <c r="B315" s="261" t="s">
        <v>34</v>
      </c>
      <c r="C315" s="262"/>
      <c r="D315" s="262"/>
      <c r="E315" s="262"/>
      <c r="F315" s="27">
        <v>40</v>
      </c>
      <c r="G315" s="28">
        <v>2</v>
      </c>
      <c r="H315" s="29">
        <v>0.4</v>
      </c>
      <c r="I315" s="28">
        <v>18.399999999999999</v>
      </c>
      <c r="J315" s="29">
        <v>88</v>
      </c>
      <c r="K315" s="77">
        <v>50</v>
      </c>
      <c r="L315" s="29">
        <v>2.5</v>
      </c>
      <c r="M315" s="28">
        <v>0.5</v>
      </c>
      <c r="N315" s="29">
        <v>23</v>
      </c>
      <c r="O315" s="29">
        <v>110</v>
      </c>
      <c r="P315" s="77">
        <v>50</v>
      </c>
      <c r="Q315" s="29">
        <v>2.5</v>
      </c>
      <c r="R315" s="28">
        <v>0.5</v>
      </c>
      <c r="S315" s="29">
        <v>23</v>
      </c>
      <c r="T315" s="29">
        <v>110</v>
      </c>
    </row>
    <row r="316" spans="1:20">
      <c r="A316" s="1"/>
      <c r="B316" s="8"/>
      <c r="C316" s="8"/>
      <c r="D316" s="8"/>
      <c r="E316" s="8"/>
      <c r="F316" s="57"/>
      <c r="G316" s="91">
        <f>SUM(G309:G315)</f>
        <v>23.5</v>
      </c>
      <c r="H316" s="91">
        <f>SUM(H309:H315)</f>
        <v>28.1</v>
      </c>
      <c r="I316" s="91">
        <f>SUM(I309:I315)</f>
        <v>121</v>
      </c>
      <c r="J316" s="91">
        <f>SUM(J309:J315)</f>
        <v>844.5</v>
      </c>
      <c r="K316" s="98"/>
      <c r="L316" s="91">
        <f>SUM(L309:L315)</f>
        <v>32.380000000000003</v>
      </c>
      <c r="M316" s="91">
        <f>SUM(M309:M315)</f>
        <v>43.75</v>
      </c>
      <c r="N316" s="91">
        <f>SUM(N309:N315)</f>
        <v>149.19999999999999</v>
      </c>
      <c r="O316" s="91">
        <f>SUM(O309:O315)</f>
        <v>1136.9000000000001</v>
      </c>
      <c r="P316" s="98"/>
      <c r="Q316" s="91">
        <f>SUM(Q309:Q315)</f>
        <v>32.380000000000003</v>
      </c>
      <c r="R316" s="91">
        <f>SUM(R309:R315)</f>
        <v>43.75</v>
      </c>
      <c r="S316" s="91">
        <f>SUM(S309:S315)</f>
        <v>149.19999999999999</v>
      </c>
      <c r="T316" s="91">
        <f>SUM(T309:T315)</f>
        <v>1136.9000000000001</v>
      </c>
    </row>
    <row r="317" spans="1:20">
      <c r="A317" s="1"/>
      <c r="B317" s="8"/>
      <c r="C317" s="8"/>
      <c r="D317" s="8"/>
      <c r="E317" s="8"/>
      <c r="F317" s="57"/>
      <c r="G317" s="59"/>
      <c r="H317" s="59"/>
      <c r="I317" s="59"/>
      <c r="J317" s="60">
        <v>0.33</v>
      </c>
      <c r="K317" s="57"/>
      <c r="L317" s="59"/>
      <c r="M317" s="59"/>
      <c r="N317" s="59"/>
      <c r="O317" s="60">
        <v>0.35</v>
      </c>
      <c r="P317" s="57"/>
      <c r="Q317" s="59"/>
      <c r="R317" s="59"/>
      <c r="S317" s="59"/>
      <c r="T317" s="60">
        <v>0.35</v>
      </c>
    </row>
    <row r="318" spans="1:20">
      <c r="A318" s="1"/>
      <c r="B318" s="263" t="s">
        <v>140</v>
      </c>
      <c r="C318" s="264"/>
      <c r="D318" s="264"/>
      <c r="E318" s="265"/>
      <c r="F318" s="37" t="s">
        <v>132</v>
      </c>
      <c r="G318" s="40" t="s">
        <v>15</v>
      </c>
      <c r="H318" s="40" t="s">
        <v>16</v>
      </c>
      <c r="I318" s="40" t="s">
        <v>17</v>
      </c>
      <c r="J318" s="40" t="s">
        <v>133</v>
      </c>
      <c r="K318" s="61" t="s">
        <v>132</v>
      </c>
      <c r="L318" s="40" t="s">
        <v>15</v>
      </c>
      <c r="M318" s="40" t="s">
        <v>16</v>
      </c>
      <c r="N318" s="40" t="s">
        <v>17</v>
      </c>
      <c r="O318" s="40" t="s">
        <v>133</v>
      </c>
      <c r="P318" s="37" t="s">
        <v>132</v>
      </c>
      <c r="Q318" s="40" t="s">
        <v>15</v>
      </c>
      <c r="R318" s="40" t="s">
        <v>16</v>
      </c>
      <c r="S318" s="40" t="s">
        <v>17</v>
      </c>
      <c r="T318" s="40" t="s">
        <v>133</v>
      </c>
    </row>
    <row r="319" spans="1:20">
      <c r="A319" s="1"/>
      <c r="B319" s="251" t="s">
        <v>141</v>
      </c>
      <c r="C319" s="252"/>
      <c r="D319" s="252"/>
      <c r="E319" s="266"/>
      <c r="F319" s="41">
        <v>100</v>
      </c>
      <c r="G319" s="16">
        <v>0.4</v>
      </c>
      <c r="H319" s="15">
        <v>0.4</v>
      </c>
      <c r="I319" s="16">
        <v>9.8000000000000007</v>
      </c>
      <c r="J319" s="15">
        <v>45</v>
      </c>
      <c r="K319" s="14">
        <v>150</v>
      </c>
      <c r="L319" s="16">
        <v>0.6</v>
      </c>
      <c r="M319" s="15">
        <v>0.6</v>
      </c>
      <c r="N319" s="16">
        <v>14.7</v>
      </c>
      <c r="O319" s="15">
        <v>67.5</v>
      </c>
      <c r="P319" s="14">
        <v>150</v>
      </c>
      <c r="Q319" s="16">
        <v>0.6</v>
      </c>
      <c r="R319" s="15">
        <v>0.6</v>
      </c>
      <c r="S319" s="16">
        <v>14.7</v>
      </c>
      <c r="T319" s="16">
        <v>67.5</v>
      </c>
    </row>
    <row r="320" spans="1:20">
      <c r="A320" s="1"/>
      <c r="B320" s="259" t="s">
        <v>142</v>
      </c>
      <c r="C320" s="260"/>
      <c r="D320" s="260"/>
      <c r="E320" s="260"/>
      <c r="F320" s="21">
        <v>75</v>
      </c>
      <c r="G320" s="20">
        <v>4.7</v>
      </c>
      <c r="H320" s="19">
        <v>8.6</v>
      </c>
      <c r="I320" s="20">
        <v>48.3</v>
      </c>
      <c r="J320" s="44">
        <v>287.3</v>
      </c>
      <c r="K320" s="21">
        <v>75</v>
      </c>
      <c r="L320" s="20">
        <v>4.7</v>
      </c>
      <c r="M320" s="19">
        <v>8.6</v>
      </c>
      <c r="N320" s="20">
        <v>48.3</v>
      </c>
      <c r="O320" s="44">
        <v>287.3</v>
      </c>
      <c r="P320" s="21">
        <v>75</v>
      </c>
      <c r="Q320" s="20">
        <v>4.7</v>
      </c>
      <c r="R320" s="19">
        <v>8.6</v>
      </c>
      <c r="S320" s="20">
        <v>48.3</v>
      </c>
      <c r="T320" s="44">
        <v>287.3</v>
      </c>
    </row>
    <row r="321" spans="1:20">
      <c r="A321" s="1"/>
      <c r="B321" s="261" t="s">
        <v>193</v>
      </c>
      <c r="C321" s="262"/>
      <c r="D321" s="262"/>
      <c r="E321" s="262"/>
      <c r="F321" s="27">
        <v>200</v>
      </c>
      <c r="G321" s="28">
        <v>0.2</v>
      </c>
      <c r="H321" s="29">
        <v>0</v>
      </c>
      <c r="I321" s="28">
        <v>8.6</v>
      </c>
      <c r="J321" s="29">
        <v>36.6</v>
      </c>
      <c r="K321" s="27">
        <v>200</v>
      </c>
      <c r="L321" s="28">
        <v>0.2</v>
      </c>
      <c r="M321" s="29">
        <v>0</v>
      </c>
      <c r="N321" s="28">
        <v>8.6</v>
      </c>
      <c r="O321" s="29">
        <v>36.6</v>
      </c>
      <c r="P321" s="27">
        <v>200</v>
      </c>
      <c r="Q321" s="28">
        <v>0.2</v>
      </c>
      <c r="R321" s="29">
        <v>0</v>
      </c>
      <c r="S321" s="28">
        <v>8.6</v>
      </c>
      <c r="T321" s="29">
        <v>36.6</v>
      </c>
    </row>
    <row r="322" spans="1:20">
      <c r="A322" s="1"/>
      <c r="B322" s="8"/>
      <c r="C322" s="8"/>
      <c r="D322" s="8"/>
      <c r="E322" s="8"/>
      <c r="F322" s="57"/>
      <c r="G322" s="58">
        <f>SUM(G319:G321)</f>
        <v>5.3</v>
      </c>
      <c r="H322" s="58">
        <f>SUM(H319:H321)</f>
        <v>9</v>
      </c>
      <c r="I322" s="58">
        <f>SUM(I319:I321)</f>
        <v>66.7</v>
      </c>
      <c r="J322" s="58">
        <f>SUM(J319:J321)</f>
        <v>368.9</v>
      </c>
      <c r="K322" s="62"/>
      <c r="L322" s="58">
        <f>SUM(L319:L321)</f>
        <v>5.5</v>
      </c>
      <c r="M322" s="58">
        <f>SUM(M319:M321)</f>
        <v>9.1999999999999993</v>
      </c>
      <c r="N322" s="58">
        <f>SUM(N319:N321)</f>
        <v>71.599999999999994</v>
      </c>
      <c r="O322" s="58">
        <f>SUM(O319:O321)</f>
        <v>391.4</v>
      </c>
      <c r="P322" s="62"/>
      <c r="Q322" s="58">
        <f>SUM(Q319:Q321)</f>
        <v>5.5</v>
      </c>
      <c r="R322" s="58">
        <f>SUM(R319:R321)</f>
        <v>9.1999999999999993</v>
      </c>
      <c r="S322" s="58">
        <f>SUM(S319:S321)</f>
        <v>71.599999999999994</v>
      </c>
      <c r="T322" s="58">
        <f>SUM(T319:T321)</f>
        <v>391.4</v>
      </c>
    </row>
    <row r="323" spans="1:20">
      <c r="A323" s="1"/>
      <c r="B323" s="8"/>
      <c r="C323" s="8"/>
      <c r="D323" s="8"/>
      <c r="E323" s="8"/>
      <c r="F323" s="57"/>
      <c r="G323" s="59"/>
      <c r="H323" s="59"/>
      <c r="I323" s="59"/>
      <c r="J323" s="60">
        <v>0.15</v>
      </c>
      <c r="K323" s="57"/>
      <c r="L323" s="59"/>
      <c r="M323" s="59"/>
      <c r="N323" s="59"/>
      <c r="O323" s="60">
        <f>O322/2700</f>
        <v>0.14496296296296299</v>
      </c>
      <c r="P323" s="57"/>
      <c r="Q323" s="59"/>
      <c r="R323" s="59"/>
      <c r="S323" s="59"/>
      <c r="T323" s="60">
        <f>T322/2700</f>
        <v>0.14496296296296299</v>
      </c>
    </row>
    <row r="324" spans="1:20">
      <c r="A324" s="1"/>
      <c r="B324" s="263" t="s">
        <v>144</v>
      </c>
      <c r="C324" s="264"/>
      <c r="D324" s="264"/>
      <c r="E324" s="265"/>
      <c r="F324" s="37" t="s">
        <v>132</v>
      </c>
      <c r="G324" s="40" t="s">
        <v>15</v>
      </c>
      <c r="H324" s="40" t="s">
        <v>16</v>
      </c>
      <c r="I324" s="40" t="s">
        <v>17</v>
      </c>
      <c r="J324" s="40" t="s">
        <v>133</v>
      </c>
      <c r="K324" s="61" t="s">
        <v>132</v>
      </c>
      <c r="L324" s="40" t="s">
        <v>15</v>
      </c>
      <c r="M324" s="40" t="s">
        <v>16</v>
      </c>
      <c r="N324" s="40" t="s">
        <v>17</v>
      </c>
      <c r="O324" s="40" t="s">
        <v>133</v>
      </c>
      <c r="P324" s="37" t="s">
        <v>132</v>
      </c>
      <c r="Q324" s="40" t="s">
        <v>15</v>
      </c>
      <c r="R324" s="40" t="s">
        <v>16</v>
      </c>
      <c r="S324" s="40" t="s">
        <v>17</v>
      </c>
      <c r="T324" s="40" t="s">
        <v>133</v>
      </c>
    </row>
    <row r="325" spans="1:20">
      <c r="A325" s="1"/>
      <c r="B325" s="251" t="s">
        <v>208</v>
      </c>
      <c r="C325" s="252"/>
      <c r="D325" s="252"/>
      <c r="E325" s="266"/>
      <c r="F325" s="41">
        <v>50</v>
      </c>
      <c r="G325" s="16">
        <v>0.3</v>
      </c>
      <c r="H325" s="15">
        <v>0</v>
      </c>
      <c r="I325" s="16">
        <v>1.4</v>
      </c>
      <c r="J325" s="16">
        <v>29.5</v>
      </c>
      <c r="K325" s="41">
        <v>50</v>
      </c>
      <c r="L325" s="16">
        <v>0.3</v>
      </c>
      <c r="M325" s="15">
        <v>0</v>
      </c>
      <c r="N325" s="16">
        <v>1.4</v>
      </c>
      <c r="O325" s="16">
        <v>29.5</v>
      </c>
      <c r="P325" s="41">
        <v>50</v>
      </c>
      <c r="Q325" s="16">
        <v>0.3</v>
      </c>
      <c r="R325" s="15">
        <v>0</v>
      </c>
      <c r="S325" s="16">
        <v>1.4</v>
      </c>
      <c r="T325" s="16">
        <v>29.5</v>
      </c>
    </row>
    <row r="326" spans="1:20">
      <c r="A326" s="1"/>
      <c r="B326" s="259" t="s">
        <v>209</v>
      </c>
      <c r="C326" s="260"/>
      <c r="D326" s="260"/>
      <c r="E326" s="260"/>
      <c r="F326" s="21">
        <v>50</v>
      </c>
      <c r="G326" s="20">
        <v>6.3</v>
      </c>
      <c r="H326" s="19">
        <v>14.4</v>
      </c>
      <c r="I326" s="20">
        <v>5.5</v>
      </c>
      <c r="J326" s="19">
        <v>176.4</v>
      </c>
      <c r="K326" s="18">
        <v>75</v>
      </c>
      <c r="L326" s="19">
        <v>9.4</v>
      </c>
      <c r="M326" s="20">
        <v>21.5</v>
      </c>
      <c r="N326" s="19">
        <v>8.3000000000000007</v>
      </c>
      <c r="O326" s="19">
        <v>264.5</v>
      </c>
      <c r="P326" s="18">
        <v>75</v>
      </c>
      <c r="Q326" s="19">
        <v>9.4</v>
      </c>
      <c r="R326" s="20">
        <v>21.5</v>
      </c>
      <c r="S326" s="19">
        <v>8.3000000000000007</v>
      </c>
      <c r="T326" s="19">
        <v>264.5</v>
      </c>
    </row>
    <row r="327" spans="1:20">
      <c r="A327" s="1"/>
      <c r="B327" s="259" t="s">
        <v>185</v>
      </c>
      <c r="C327" s="260"/>
      <c r="D327" s="260"/>
      <c r="E327" s="267"/>
      <c r="F327" s="18">
        <v>100</v>
      </c>
      <c r="G327" s="19">
        <v>2</v>
      </c>
      <c r="H327" s="20">
        <v>5.8</v>
      </c>
      <c r="I327" s="19">
        <v>11.8</v>
      </c>
      <c r="J327" s="19">
        <v>107</v>
      </c>
      <c r="K327" s="48">
        <v>150</v>
      </c>
      <c r="L327" s="19">
        <v>3</v>
      </c>
      <c r="M327" s="20">
        <v>8.6999999999999993</v>
      </c>
      <c r="N327" s="19">
        <v>17.7</v>
      </c>
      <c r="O327" s="19">
        <v>160.5</v>
      </c>
      <c r="P327" s="18">
        <v>150</v>
      </c>
      <c r="Q327" s="19">
        <v>3</v>
      </c>
      <c r="R327" s="20">
        <v>8.6999999999999993</v>
      </c>
      <c r="S327" s="19">
        <v>17.7</v>
      </c>
      <c r="T327" s="19">
        <v>160.5</v>
      </c>
    </row>
    <row r="328" spans="1:20">
      <c r="A328" s="1"/>
      <c r="B328" s="259" t="s">
        <v>65</v>
      </c>
      <c r="C328" s="260"/>
      <c r="D328" s="260"/>
      <c r="E328" s="260"/>
      <c r="F328" s="21">
        <v>200</v>
      </c>
      <c r="G328" s="20">
        <v>0.2</v>
      </c>
      <c r="H328" s="19">
        <v>0.1</v>
      </c>
      <c r="I328" s="20">
        <v>15</v>
      </c>
      <c r="J328" s="44">
        <v>56</v>
      </c>
      <c r="K328" s="21">
        <v>200</v>
      </c>
      <c r="L328" s="20">
        <v>0.2</v>
      </c>
      <c r="M328" s="19">
        <v>0.1</v>
      </c>
      <c r="N328" s="20">
        <v>15</v>
      </c>
      <c r="O328" s="44">
        <v>56</v>
      </c>
      <c r="P328" s="21">
        <v>200</v>
      </c>
      <c r="Q328" s="20">
        <v>0.2</v>
      </c>
      <c r="R328" s="19">
        <v>0.1</v>
      </c>
      <c r="S328" s="20">
        <v>15</v>
      </c>
      <c r="T328" s="19">
        <v>56</v>
      </c>
    </row>
    <row r="329" spans="1:20">
      <c r="A329" s="1"/>
      <c r="B329" s="261" t="s">
        <v>34</v>
      </c>
      <c r="C329" s="262"/>
      <c r="D329" s="262"/>
      <c r="E329" s="271"/>
      <c r="F329" s="77">
        <v>30</v>
      </c>
      <c r="G329" s="29">
        <v>1.5</v>
      </c>
      <c r="H329" s="28">
        <v>0.3</v>
      </c>
      <c r="I329" s="29">
        <v>13.8</v>
      </c>
      <c r="J329" s="28">
        <v>66</v>
      </c>
      <c r="K329" s="77">
        <v>30</v>
      </c>
      <c r="L329" s="29">
        <v>1.5</v>
      </c>
      <c r="M329" s="28">
        <v>0.3</v>
      </c>
      <c r="N329" s="29">
        <v>13.8</v>
      </c>
      <c r="O329" s="28">
        <v>66</v>
      </c>
      <c r="P329" s="27">
        <v>50</v>
      </c>
      <c r="Q329" s="29">
        <v>2.5</v>
      </c>
      <c r="R329" s="28">
        <v>0.5</v>
      </c>
      <c r="S329" s="29">
        <v>23</v>
      </c>
      <c r="T329" s="29">
        <v>110</v>
      </c>
    </row>
    <row r="330" spans="1:20">
      <c r="A330" s="1"/>
      <c r="B330" s="8"/>
      <c r="C330" s="8"/>
      <c r="D330" s="8"/>
      <c r="E330" s="8"/>
      <c r="F330" s="57"/>
      <c r="G330" s="58">
        <f>SUM(G325:G329)</f>
        <v>10.3</v>
      </c>
      <c r="H330" s="58">
        <f>SUM(H325:H329)</f>
        <v>20.6</v>
      </c>
      <c r="I330" s="58">
        <f>SUM(I325:I329)</f>
        <v>47.5</v>
      </c>
      <c r="J330" s="58">
        <f>SUM(J325:J329)</f>
        <v>434.9</v>
      </c>
      <c r="K330" s="62"/>
      <c r="L330" s="58">
        <f>SUM(L325:L329)</f>
        <v>14.4</v>
      </c>
      <c r="M330" s="58">
        <f>SUM(M325:M329)</f>
        <v>30.6</v>
      </c>
      <c r="N330" s="58">
        <f>SUM(N325:N329)</f>
        <v>56.2</v>
      </c>
      <c r="O330" s="58">
        <f>SUM(O325:O329)</f>
        <v>576.5</v>
      </c>
      <c r="P330" s="62"/>
      <c r="Q330" s="58">
        <f>SUM(Q325:Q329)</f>
        <v>15.4</v>
      </c>
      <c r="R330" s="58">
        <f>SUM(R325:R329)</f>
        <v>30.8</v>
      </c>
      <c r="S330" s="58">
        <f>SUM(S325:S329)</f>
        <v>65.400000000000006</v>
      </c>
      <c r="T330" s="58">
        <f>SUM(T325:T329)</f>
        <v>620.5</v>
      </c>
    </row>
    <row r="331" spans="1:20">
      <c r="A331" s="1"/>
      <c r="B331" s="8"/>
      <c r="C331" s="8"/>
      <c r="D331" s="8"/>
      <c r="E331" s="8"/>
      <c r="F331" s="57"/>
      <c r="G331" s="59"/>
      <c r="H331" s="59"/>
      <c r="I331" s="59"/>
      <c r="J331" s="60">
        <f>J330/2100</f>
        <v>0.207095238095238</v>
      </c>
      <c r="K331" s="57"/>
      <c r="L331" s="59"/>
      <c r="M331" s="59"/>
      <c r="N331" s="59"/>
      <c r="O331" s="60">
        <f>O330/2700</f>
        <v>0.213518518518519</v>
      </c>
      <c r="P331" s="57"/>
      <c r="Q331" s="59"/>
      <c r="R331" s="59"/>
      <c r="S331" s="59"/>
      <c r="T331" s="60">
        <f>T330/2700</f>
        <v>0.229814814814815</v>
      </c>
    </row>
    <row r="332" spans="1:20">
      <c r="A332" s="1"/>
      <c r="B332" s="263" t="s">
        <v>147</v>
      </c>
      <c r="C332" s="264"/>
      <c r="D332" s="264"/>
      <c r="E332" s="265"/>
      <c r="F332" s="37" t="s">
        <v>132</v>
      </c>
      <c r="G332" s="40" t="s">
        <v>15</v>
      </c>
      <c r="H332" s="40" t="s">
        <v>16</v>
      </c>
      <c r="I332" s="40" t="s">
        <v>17</v>
      </c>
      <c r="J332" s="40" t="s">
        <v>133</v>
      </c>
      <c r="K332" s="61" t="s">
        <v>132</v>
      </c>
      <c r="L332" s="40" t="s">
        <v>15</v>
      </c>
      <c r="M332" s="40" t="s">
        <v>16</v>
      </c>
      <c r="N332" s="40" t="s">
        <v>17</v>
      </c>
      <c r="O332" s="40" t="s">
        <v>133</v>
      </c>
      <c r="P332" s="37" t="s">
        <v>132</v>
      </c>
      <c r="Q332" s="40" t="s">
        <v>15</v>
      </c>
      <c r="R332" s="40" t="s">
        <v>16</v>
      </c>
      <c r="S332" s="40" t="s">
        <v>17</v>
      </c>
      <c r="T332" s="40" t="s">
        <v>133</v>
      </c>
    </row>
    <row r="333" spans="1:20">
      <c r="A333" s="1"/>
      <c r="B333" s="259" t="s">
        <v>24</v>
      </c>
      <c r="C333" s="260"/>
      <c r="D333" s="260"/>
      <c r="E333" s="260"/>
      <c r="F333" s="21">
        <v>30</v>
      </c>
      <c r="G333" s="19">
        <v>2.2999999999999998</v>
      </c>
      <c r="H333" s="19">
        <v>0.9</v>
      </c>
      <c r="I333" s="20">
        <v>15.2</v>
      </c>
      <c r="J333" s="44">
        <v>79.2</v>
      </c>
      <c r="K333" s="21">
        <v>50</v>
      </c>
      <c r="L333" s="19">
        <v>3.8</v>
      </c>
      <c r="M333" s="19">
        <v>1.5</v>
      </c>
      <c r="N333" s="20">
        <v>25.3</v>
      </c>
      <c r="O333" s="44">
        <v>132</v>
      </c>
      <c r="P333" s="21">
        <v>50</v>
      </c>
      <c r="Q333" s="19">
        <v>3.8</v>
      </c>
      <c r="R333" s="19">
        <v>1.5</v>
      </c>
      <c r="S333" s="20">
        <v>25.3</v>
      </c>
      <c r="T333" s="16">
        <v>132</v>
      </c>
    </row>
    <row r="334" spans="1:20">
      <c r="A334" s="1"/>
      <c r="B334" s="261" t="s">
        <v>157</v>
      </c>
      <c r="C334" s="262"/>
      <c r="D334" s="262"/>
      <c r="E334" s="262"/>
      <c r="F334" s="27">
        <v>200</v>
      </c>
      <c r="G334" s="28">
        <v>5.6</v>
      </c>
      <c r="H334" s="29">
        <v>4.5999999999999996</v>
      </c>
      <c r="I334" s="28">
        <v>9</v>
      </c>
      <c r="J334" s="29">
        <v>100</v>
      </c>
      <c r="K334" s="27">
        <v>200</v>
      </c>
      <c r="L334" s="28">
        <v>5.6</v>
      </c>
      <c r="M334" s="29">
        <v>4.5999999999999996</v>
      </c>
      <c r="N334" s="28">
        <v>9</v>
      </c>
      <c r="O334" s="29">
        <v>100</v>
      </c>
      <c r="P334" s="27">
        <v>200</v>
      </c>
      <c r="Q334" s="28">
        <v>5.6</v>
      </c>
      <c r="R334" s="29">
        <v>4.5999999999999996</v>
      </c>
      <c r="S334" s="28">
        <v>9</v>
      </c>
      <c r="T334" s="29">
        <v>100</v>
      </c>
    </row>
    <row r="335" spans="1:20">
      <c r="A335" s="1"/>
      <c r="B335" s="8"/>
      <c r="C335" s="8"/>
      <c r="D335" s="8"/>
      <c r="E335" s="8"/>
      <c r="F335" s="59"/>
      <c r="G335" s="58">
        <f>SUM(G333:G334)</f>
        <v>7.9</v>
      </c>
      <c r="H335" s="58">
        <f>SUM(H333:H334)</f>
        <v>5.5</v>
      </c>
      <c r="I335" s="58">
        <f>SUM(I333:I334)</f>
        <v>24.2</v>
      </c>
      <c r="J335" s="58">
        <f>SUM(J333:J334)</f>
        <v>179.2</v>
      </c>
      <c r="K335" s="58"/>
      <c r="L335" s="58">
        <f>SUM(L333:L334)</f>
        <v>9.4</v>
      </c>
      <c r="M335" s="58">
        <f>SUM(M333:M334)</f>
        <v>6.1</v>
      </c>
      <c r="N335" s="58">
        <f>SUM(N333:N334)</f>
        <v>34.299999999999997</v>
      </c>
      <c r="O335" s="58">
        <f>SUM(O333:O334)</f>
        <v>232</v>
      </c>
      <c r="P335" s="58"/>
      <c r="Q335" s="58">
        <f>SUM(Q333:Q334)</f>
        <v>9.4</v>
      </c>
      <c r="R335" s="58">
        <f>SUM(R333:R334)</f>
        <v>6.1</v>
      </c>
      <c r="S335" s="58">
        <f>SUM(S333:S334)</f>
        <v>34.299999999999997</v>
      </c>
      <c r="T335" s="58">
        <f>SUM(T333:T334)</f>
        <v>232</v>
      </c>
    </row>
    <row r="336" spans="1:20">
      <c r="A336" s="1"/>
      <c r="B336" s="8"/>
      <c r="C336" s="8"/>
      <c r="D336" s="8"/>
      <c r="E336" s="8"/>
      <c r="F336" s="59"/>
      <c r="G336" s="59"/>
      <c r="H336" s="59"/>
      <c r="I336" s="59"/>
      <c r="J336" s="46">
        <v>8.4000000000000005E-2</v>
      </c>
      <c r="K336" s="34"/>
      <c r="L336" s="34"/>
      <c r="M336" s="34"/>
      <c r="N336" s="34"/>
      <c r="O336" s="36">
        <v>8.2000000000000003E-2</v>
      </c>
      <c r="P336" s="34"/>
      <c r="Q336" s="34"/>
      <c r="R336" s="34"/>
      <c r="S336" s="34"/>
      <c r="T336" s="36">
        <v>8.2000000000000003E-2</v>
      </c>
    </row>
    <row r="337" spans="1:20">
      <c r="A337" s="1"/>
      <c r="B337" s="243" t="s">
        <v>149</v>
      </c>
      <c r="C337" s="243"/>
      <c r="D337" s="243"/>
      <c r="E337" s="243"/>
      <c r="F337" s="59"/>
      <c r="G337" s="49">
        <f>G335+G322+G316+G306+G330</f>
        <v>66.599999999999994</v>
      </c>
      <c r="H337" s="49">
        <f>H335+H322+H316+H306+H330</f>
        <v>86.4</v>
      </c>
      <c r="I337" s="49">
        <f>I335+I322+I316+I306+I330</f>
        <v>329.45</v>
      </c>
      <c r="J337" s="49">
        <f>J335+J322+J316+J306+J330</f>
        <v>2395.3000000000002</v>
      </c>
      <c r="K337" s="49"/>
      <c r="L337" s="49">
        <f>L335+L322+L316+L306+L330</f>
        <v>81.28</v>
      </c>
      <c r="M337" s="49">
        <f>M335+M322+M316+M306+M330</f>
        <v>112.85</v>
      </c>
      <c r="N337" s="49">
        <f>N335+N322+N316+N306+N330</f>
        <v>381.35</v>
      </c>
      <c r="O337" s="49">
        <f>O335+O322+O316+O306+O330</f>
        <v>2904.6</v>
      </c>
      <c r="P337" s="49"/>
      <c r="Q337" s="49">
        <f>Q335+Q322+Q316+Q306+Q330</f>
        <v>83.08</v>
      </c>
      <c r="R337" s="49">
        <f>R335+R322+R316+R306+R330</f>
        <v>113.35</v>
      </c>
      <c r="S337" s="49">
        <f>S335+S322+S316+S306+S330</f>
        <v>395.65</v>
      </c>
      <c r="T337" s="49">
        <f>T335+T322+T316+T306+T330</f>
        <v>2975</v>
      </c>
    </row>
    <row r="338" spans="1:20">
      <c r="A338" s="1"/>
      <c r="B338" s="8"/>
      <c r="C338" s="8"/>
      <c r="D338" s="8"/>
      <c r="E338" s="8"/>
      <c r="F338" s="59"/>
      <c r="G338" s="95"/>
      <c r="H338" s="20"/>
      <c r="I338" s="20"/>
      <c r="J338" s="99"/>
      <c r="K338" s="95"/>
      <c r="L338" s="95"/>
      <c r="M338" s="20"/>
      <c r="N338" s="20"/>
      <c r="O338" s="99"/>
      <c r="P338" s="95"/>
      <c r="Q338" s="95"/>
      <c r="R338" s="20"/>
      <c r="S338" s="20"/>
      <c r="T338" s="99"/>
    </row>
    <row r="339" spans="1:20">
      <c r="A339" s="1"/>
      <c r="B339" s="8"/>
      <c r="C339" s="8"/>
      <c r="D339" s="8"/>
      <c r="E339" s="10"/>
      <c r="F339" s="8"/>
      <c r="G339" s="8"/>
      <c r="H339" s="8"/>
      <c r="I339" s="8"/>
      <c r="J339" s="93" t="s">
        <v>40</v>
      </c>
      <c r="K339" s="10"/>
      <c r="L339" s="10"/>
      <c r="M339" s="10"/>
      <c r="N339" s="10"/>
      <c r="O339" s="10"/>
      <c r="P339" s="10"/>
      <c r="Q339" s="10"/>
      <c r="R339" s="10"/>
      <c r="S339" s="10"/>
      <c r="T339" s="10"/>
    </row>
    <row r="340" spans="1:20">
      <c r="A340" s="1"/>
      <c r="B340" s="276" t="s">
        <v>128</v>
      </c>
      <c r="C340" s="277"/>
      <c r="D340" s="277"/>
      <c r="E340" s="278"/>
      <c r="F340" s="268" t="s">
        <v>129</v>
      </c>
      <c r="G340" s="269"/>
      <c r="H340" s="269"/>
      <c r="I340" s="269"/>
      <c r="J340" s="270"/>
      <c r="K340" s="268" t="s">
        <v>130</v>
      </c>
      <c r="L340" s="269"/>
      <c r="M340" s="269"/>
      <c r="N340" s="269"/>
      <c r="O340" s="270"/>
      <c r="P340" s="268" t="s">
        <v>131</v>
      </c>
      <c r="Q340" s="269"/>
      <c r="R340" s="269"/>
      <c r="S340" s="269"/>
      <c r="T340" s="270"/>
    </row>
    <row r="341" spans="1:20">
      <c r="A341" s="1"/>
      <c r="B341" s="280"/>
      <c r="C341" s="281"/>
      <c r="D341" s="281"/>
      <c r="E341" s="282"/>
      <c r="F341" s="37" t="s">
        <v>132</v>
      </c>
      <c r="G341" s="40" t="s">
        <v>15</v>
      </c>
      <c r="H341" s="40" t="s">
        <v>16</v>
      </c>
      <c r="I341" s="40" t="s">
        <v>17</v>
      </c>
      <c r="J341" s="40" t="s">
        <v>133</v>
      </c>
      <c r="K341" s="61" t="s">
        <v>132</v>
      </c>
      <c r="L341" s="40" t="s">
        <v>15</v>
      </c>
      <c r="M341" s="40" t="s">
        <v>16</v>
      </c>
      <c r="N341" s="40" t="s">
        <v>17</v>
      </c>
      <c r="O341" s="40" t="s">
        <v>133</v>
      </c>
      <c r="P341" s="37" t="s">
        <v>132</v>
      </c>
      <c r="Q341" s="40" t="s">
        <v>15</v>
      </c>
      <c r="R341" s="40" t="s">
        <v>16</v>
      </c>
      <c r="S341" s="40" t="s">
        <v>17</v>
      </c>
      <c r="T341" s="40" t="s">
        <v>133</v>
      </c>
    </row>
    <row r="342" spans="1:20">
      <c r="A342" s="1"/>
      <c r="B342" s="251" t="s">
        <v>134</v>
      </c>
      <c r="C342" s="252"/>
      <c r="D342" s="252"/>
      <c r="E342" s="252"/>
      <c r="F342" s="14">
        <v>10</v>
      </c>
      <c r="G342" s="15">
        <v>0.1</v>
      </c>
      <c r="H342" s="16">
        <v>7.3</v>
      </c>
      <c r="I342" s="15">
        <v>0.13</v>
      </c>
      <c r="J342" s="16">
        <v>66</v>
      </c>
      <c r="K342" s="41">
        <v>10</v>
      </c>
      <c r="L342" s="16">
        <v>0.1</v>
      </c>
      <c r="M342" s="15">
        <v>7.3</v>
      </c>
      <c r="N342" s="16">
        <v>0.13</v>
      </c>
      <c r="O342" s="15">
        <v>66</v>
      </c>
      <c r="P342" s="14">
        <v>10</v>
      </c>
      <c r="Q342" s="15">
        <v>0.1</v>
      </c>
      <c r="R342" s="16">
        <v>7.3</v>
      </c>
      <c r="S342" s="15">
        <v>0.13</v>
      </c>
      <c r="T342" s="16">
        <v>66</v>
      </c>
    </row>
    <row r="343" spans="1:20">
      <c r="A343" s="1"/>
      <c r="B343" s="259" t="s">
        <v>111</v>
      </c>
      <c r="C343" s="260"/>
      <c r="D343" s="260"/>
      <c r="E343" s="267"/>
      <c r="F343" s="64">
        <v>50</v>
      </c>
      <c r="G343" s="25">
        <v>5</v>
      </c>
      <c r="H343" s="24">
        <v>6.5</v>
      </c>
      <c r="I343" s="25">
        <v>11</v>
      </c>
      <c r="J343" s="24">
        <v>125</v>
      </c>
      <c r="K343" s="100">
        <v>75</v>
      </c>
      <c r="L343" s="19">
        <v>7.5</v>
      </c>
      <c r="M343" s="20">
        <v>9.8000000000000007</v>
      </c>
      <c r="N343" s="19">
        <v>16.5</v>
      </c>
      <c r="O343" s="19">
        <v>187.5</v>
      </c>
      <c r="P343" s="100">
        <v>75</v>
      </c>
      <c r="Q343" s="19">
        <v>7.5</v>
      </c>
      <c r="R343" s="20">
        <v>9.8000000000000007</v>
      </c>
      <c r="S343" s="19">
        <v>16.5</v>
      </c>
      <c r="T343" s="19">
        <v>187.5</v>
      </c>
    </row>
    <row r="344" spans="1:20">
      <c r="A344" s="1"/>
      <c r="B344" s="259" t="s">
        <v>49</v>
      </c>
      <c r="C344" s="260"/>
      <c r="D344" s="260"/>
      <c r="E344" s="267"/>
      <c r="F344" s="18">
        <v>100</v>
      </c>
      <c r="G344" s="19">
        <v>1.4</v>
      </c>
      <c r="H344" s="19">
        <v>2.7</v>
      </c>
      <c r="I344" s="20">
        <v>14.9</v>
      </c>
      <c r="J344" s="19">
        <v>90</v>
      </c>
      <c r="K344" s="18">
        <v>150</v>
      </c>
      <c r="L344" s="19">
        <v>2.1</v>
      </c>
      <c r="M344" s="20">
        <v>4.0999999999999996</v>
      </c>
      <c r="N344" s="19">
        <v>22.4</v>
      </c>
      <c r="O344" s="44">
        <v>135</v>
      </c>
      <c r="P344" s="21">
        <v>150</v>
      </c>
      <c r="Q344" s="74">
        <v>2.1</v>
      </c>
      <c r="R344" s="20">
        <v>4.0999999999999996</v>
      </c>
      <c r="S344" s="19">
        <v>22.4</v>
      </c>
      <c r="T344" s="19">
        <v>135</v>
      </c>
    </row>
    <row r="345" spans="1:20">
      <c r="A345" s="1"/>
      <c r="B345" s="259" t="s">
        <v>204</v>
      </c>
      <c r="C345" s="260"/>
      <c r="D345" s="260"/>
      <c r="E345" s="260"/>
      <c r="F345" s="21">
        <v>200</v>
      </c>
      <c r="G345" s="20">
        <v>1.6</v>
      </c>
      <c r="H345" s="19">
        <v>1.4</v>
      </c>
      <c r="I345" s="20">
        <v>17.399999999999999</v>
      </c>
      <c r="J345" s="19">
        <v>88</v>
      </c>
      <c r="K345" s="18">
        <v>200</v>
      </c>
      <c r="L345" s="19">
        <v>1.6</v>
      </c>
      <c r="M345" s="20">
        <v>1.4</v>
      </c>
      <c r="N345" s="19">
        <v>17.399999999999999</v>
      </c>
      <c r="O345" s="20">
        <v>88</v>
      </c>
      <c r="P345" s="21">
        <v>200</v>
      </c>
      <c r="Q345" s="20">
        <v>1.6</v>
      </c>
      <c r="R345" s="19">
        <v>1.4</v>
      </c>
      <c r="S345" s="20">
        <v>17.399999999999999</v>
      </c>
      <c r="T345" s="19">
        <v>88</v>
      </c>
    </row>
    <row r="346" spans="1:20">
      <c r="A346" s="1"/>
      <c r="B346" s="261" t="s">
        <v>24</v>
      </c>
      <c r="C346" s="262"/>
      <c r="D346" s="262"/>
      <c r="E346" s="262"/>
      <c r="F346" s="27">
        <v>20</v>
      </c>
      <c r="G346" s="28">
        <v>1.5</v>
      </c>
      <c r="H346" s="29">
        <v>0.6</v>
      </c>
      <c r="I346" s="28">
        <v>10.1</v>
      </c>
      <c r="J346" s="29">
        <v>52.8</v>
      </c>
      <c r="K346" s="77">
        <v>20</v>
      </c>
      <c r="L346" s="29">
        <v>1.5</v>
      </c>
      <c r="M346" s="28">
        <v>0.6</v>
      </c>
      <c r="N346" s="29">
        <v>10.1</v>
      </c>
      <c r="O346" s="28">
        <v>52.8</v>
      </c>
      <c r="P346" s="27">
        <v>30</v>
      </c>
      <c r="Q346" s="28">
        <v>2.2999999999999998</v>
      </c>
      <c r="R346" s="29">
        <v>0.9</v>
      </c>
      <c r="S346" s="28">
        <v>15.2</v>
      </c>
      <c r="T346" s="29">
        <v>79.2</v>
      </c>
    </row>
    <row r="347" spans="1:20">
      <c r="A347" s="1"/>
      <c r="B347" s="8"/>
      <c r="C347" s="8"/>
      <c r="D347" s="8"/>
      <c r="E347" s="8"/>
      <c r="F347" s="57"/>
      <c r="G347" s="58">
        <f>SUM(G342:G346)</f>
        <v>9.6</v>
      </c>
      <c r="H347" s="58">
        <f>SUM(H342:H346)</f>
        <v>18.5</v>
      </c>
      <c r="I347" s="58">
        <f>SUM(I342:I346)</f>
        <v>53.53</v>
      </c>
      <c r="J347" s="58">
        <f>SUM(J342:J346)</f>
        <v>421.8</v>
      </c>
      <c r="K347" s="62"/>
      <c r="L347" s="58">
        <f>SUM(L342:L346)</f>
        <v>12.8</v>
      </c>
      <c r="M347" s="58">
        <f>SUM(M342:M346)</f>
        <v>23.2</v>
      </c>
      <c r="N347" s="58">
        <f>SUM(N342:N346)</f>
        <v>66.53</v>
      </c>
      <c r="O347" s="58">
        <f>SUM(O342:O346)</f>
        <v>529.29999999999995</v>
      </c>
      <c r="P347" s="62"/>
      <c r="Q347" s="58">
        <f>SUM(Q342:Q346)</f>
        <v>13.6</v>
      </c>
      <c r="R347" s="58">
        <f>SUM(R342:R346)</f>
        <v>23.5</v>
      </c>
      <c r="S347" s="58">
        <f>SUM(S342:S346)</f>
        <v>71.63</v>
      </c>
      <c r="T347" s="58">
        <f>SUM(T342:T346)</f>
        <v>555.70000000000005</v>
      </c>
    </row>
    <row r="348" spans="1:20">
      <c r="A348" s="1"/>
      <c r="B348" s="8"/>
      <c r="C348" s="8"/>
      <c r="D348" s="8"/>
      <c r="E348" s="8"/>
      <c r="F348" s="57"/>
      <c r="G348" s="59"/>
      <c r="H348" s="59"/>
      <c r="I348" s="59"/>
      <c r="J348" s="60">
        <v>0.21199999999999999</v>
      </c>
      <c r="K348" s="57"/>
      <c r="L348" s="59"/>
      <c r="M348" s="59"/>
      <c r="N348" s="59"/>
      <c r="O348" s="60">
        <v>0.20399999999999999</v>
      </c>
      <c r="P348" s="57"/>
      <c r="Q348" s="59"/>
      <c r="R348" s="59"/>
      <c r="S348" s="59"/>
      <c r="T348" s="60">
        <v>0.20399999999999999</v>
      </c>
    </row>
    <row r="349" spans="1:20">
      <c r="A349" s="1"/>
      <c r="B349" s="263" t="s">
        <v>137</v>
      </c>
      <c r="C349" s="264"/>
      <c r="D349" s="264"/>
      <c r="E349" s="265"/>
      <c r="F349" s="37" t="s">
        <v>132</v>
      </c>
      <c r="G349" s="40" t="s">
        <v>15</v>
      </c>
      <c r="H349" s="40" t="s">
        <v>16</v>
      </c>
      <c r="I349" s="40" t="s">
        <v>17</v>
      </c>
      <c r="J349" s="40" t="s">
        <v>133</v>
      </c>
      <c r="K349" s="61" t="s">
        <v>132</v>
      </c>
      <c r="L349" s="40" t="s">
        <v>15</v>
      </c>
      <c r="M349" s="40" t="s">
        <v>16</v>
      </c>
      <c r="N349" s="40" t="s">
        <v>17</v>
      </c>
      <c r="O349" s="40" t="s">
        <v>133</v>
      </c>
      <c r="P349" s="37" t="s">
        <v>132</v>
      </c>
      <c r="Q349" s="40" t="s">
        <v>15</v>
      </c>
      <c r="R349" s="40" t="s">
        <v>16</v>
      </c>
      <c r="S349" s="40" t="s">
        <v>17</v>
      </c>
      <c r="T349" s="40" t="s">
        <v>133</v>
      </c>
    </row>
    <row r="350" spans="1:20">
      <c r="A350" s="1"/>
      <c r="B350" s="251" t="s">
        <v>138</v>
      </c>
      <c r="C350" s="252"/>
      <c r="D350" s="252"/>
      <c r="E350" s="252"/>
      <c r="F350" s="14">
        <v>50</v>
      </c>
      <c r="G350" s="15">
        <v>1</v>
      </c>
      <c r="H350" s="16">
        <v>6.1</v>
      </c>
      <c r="I350" s="15">
        <v>3.5</v>
      </c>
      <c r="J350" s="16">
        <v>73</v>
      </c>
      <c r="K350" s="41">
        <v>100</v>
      </c>
      <c r="L350" s="16">
        <v>2</v>
      </c>
      <c r="M350" s="15">
        <v>12.2</v>
      </c>
      <c r="N350" s="16">
        <v>7</v>
      </c>
      <c r="O350" s="15">
        <v>146</v>
      </c>
      <c r="P350" s="14">
        <v>100</v>
      </c>
      <c r="Q350" s="15">
        <v>2</v>
      </c>
      <c r="R350" s="16">
        <v>12.2</v>
      </c>
      <c r="S350" s="15">
        <v>7</v>
      </c>
      <c r="T350" s="16">
        <v>146</v>
      </c>
    </row>
    <row r="351" spans="1:20">
      <c r="A351" s="1"/>
      <c r="B351" s="259" t="s">
        <v>106</v>
      </c>
      <c r="C351" s="260"/>
      <c r="D351" s="260"/>
      <c r="E351" s="260"/>
      <c r="F351" s="21">
        <v>200</v>
      </c>
      <c r="G351" s="20">
        <v>2</v>
      </c>
      <c r="H351" s="19">
        <v>2.9</v>
      </c>
      <c r="I351" s="20">
        <v>14.5</v>
      </c>
      <c r="J351" s="19">
        <v>91.6</v>
      </c>
      <c r="K351" s="18">
        <v>250</v>
      </c>
      <c r="L351" s="19">
        <v>2.5</v>
      </c>
      <c r="M351" s="20">
        <v>3.6</v>
      </c>
      <c r="N351" s="19">
        <v>18.100000000000001</v>
      </c>
      <c r="O351" s="20">
        <v>114.5</v>
      </c>
      <c r="P351" s="21">
        <v>250</v>
      </c>
      <c r="Q351" s="19">
        <v>2.5</v>
      </c>
      <c r="R351" s="20">
        <v>3.6</v>
      </c>
      <c r="S351" s="19">
        <v>18.100000000000001</v>
      </c>
      <c r="T351" s="19">
        <v>114.5</v>
      </c>
    </row>
    <row r="352" spans="1:20">
      <c r="A352" s="1"/>
      <c r="B352" s="259" t="s">
        <v>210</v>
      </c>
      <c r="C352" s="260"/>
      <c r="D352" s="260"/>
      <c r="E352" s="267"/>
      <c r="F352" s="21">
        <v>50</v>
      </c>
      <c r="G352" s="20">
        <v>5.0999999999999996</v>
      </c>
      <c r="H352" s="19">
        <v>16.600000000000001</v>
      </c>
      <c r="I352" s="20">
        <v>6.7</v>
      </c>
      <c r="J352" s="19">
        <v>197.3</v>
      </c>
      <c r="K352" s="18">
        <v>75</v>
      </c>
      <c r="L352" s="19">
        <v>7.7</v>
      </c>
      <c r="M352" s="19">
        <v>24.9</v>
      </c>
      <c r="N352" s="20">
        <v>10</v>
      </c>
      <c r="O352" s="44">
        <v>296</v>
      </c>
      <c r="P352" s="21">
        <v>75</v>
      </c>
      <c r="Q352" s="19">
        <v>7.7</v>
      </c>
      <c r="R352" s="19">
        <v>24.9</v>
      </c>
      <c r="S352" s="20">
        <v>10</v>
      </c>
      <c r="T352" s="19">
        <v>296</v>
      </c>
    </row>
    <row r="353" spans="1:20">
      <c r="A353" s="1"/>
      <c r="B353" s="259" t="s">
        <v>21</v>
      </c>
      <c r="C353" s="260"/>
      <c r="D353" s="260"/>
      <c r="E353" s="260"/>
      <c r="F353" s="21">
        <v>100</v>
      </c>
      <c r="G353" s="19">
        <v>3.4</v>
      </c>
      <c r="H353" s="20">
        <v>2.9</v>
      </c>
      <c r="I353" s="19">
        <v>20.2</v>
      </c>
      <c r="J353" s="20">
        <v>120</v>
      </c>
      <c r="K353" s="21">
        <v>150</v>
      </c>
      <c r="L353" s="19">
        <v>5.0999999999999996</v>
      </c>
      <c r="M353" s="20">
        <v>4.4000000000000004</v>
      </c>
      <c r="N353" s="19">
        <v>30.3</v>
      </c>
      <c r="O353" s="20">
        <v>180</v>
      </c>
      <c r="P353" s="21">
        <v>150</v>
      </c>
      <c r="Q353" s="19">
        <v>5.0999999999999996</v>
      </c>
      <c r="R353" s="20">
        <v>4.4000000000000004</v>
      </c>
      <c r="S353" s="19">
        <v>30.4</v>
      </c>
      <c r="T353" s="19">
        <v>180</v>
      </c>
    </row>
    <row r="354" spans="1:20">
      <c r="A354" s="1"/>
      <c r="B354" s="259" t="s">
        <v>73</v>
      </c>
      <c r="C354" s="260"/>
      <c r="D354" s="260"/>
      <c r="E354" s="260"/>
      <c r="F354" s="21">
        <v>200</v>
      </c>
      <c r="G354" s="20">
        <v>1</v>
      </c>
      <c r="H354" s="19">
        <v>0.2</v>
      </c>
      <c r="I354" s="20">
        <v>20.2</v>
      </c>
      <c r="J354" s="19">
        <v>92</v>
      </c>
      <c r="K354" s="18">
        <v>200</v>
      </c>
      <c r="L354" s="19">
        <v>1</v>
      </c>
      <c r="M354" s="20">
        <v>0.2</v>
      </c>
      <c r="N354" s="19">
        <v>20.2</v>
      </c>
      <c r="O354" s="20">
        <v>92</v>
      </c>
      <c r="P354" s="21">
        <v>200</v>
      </c>
      <c r="Q354" s="20">
        <v>1</v>
      </c>
      <c r="R354" s="19">
        <v>0.2</v>
      </c>
      <c r="S354" s="20">
        <v>20.2</v>
      </c>
      <c r="T354" s="19">
        <v>92</v>
      </c>
    </row>
    <row r="355" spans="1:20">
      <c r="A355" s="1"/>
      <c r="B355" s="259" t="s">
        <v>24</v>
      </c>
      <c r="C355" s="260"/>
      <c r="D355" s="260"/>
      <c r="E355" s="260"/>
      <c r="F355" s="21">
        <v>30</v>
      </c>
      <c r="G355" s="20">
        <v>2.2999999999999998</v>
      </c>
      <c r="H355" s="19">
        <v>0.9</v>
      </c>
      <c r="I355" s="20">
        <v>15.2</v>
      </c>
      <c r="J355" s="19">
        <v>79.2</v>
      </c>
      <c r="K355" s="18">
        <v>30</v>
      </c>
      <c r="L355" s="19">
        <v>2.2999999999999998</v>
      </c>
      <c r="M355" s="20">
        <v>0.9</v>
      </c>
      <c r="N355" s="19">
        <v>15.2</v>
      </c>
      <c r="O355" s="20">
        <v>79.2</v>
      </c>
      <c r="P355" s="21">
        <v>30</v>
      </c>
      <c r="Q355" s="20">
        <v>2.2999999999999998</v>
      </c>
      <c r="R355" s="19">
        <v>0.9</v>
      </c>
      <c r="S355" s="20">
        <v>15.2</v>
      </c>
      <c r="T355" s="19">
        <v>79.2</v>
      </c>
    </row>
    <row r="356" spans="1:20">
      <c r="A356" s="1"/>
      <c r="B356" s="261" t="s">
        <v>34</v>
      </c>
      <c r="C356" s="262"/>
      <c r="D356" s="262"/>
      <c r="E356" s="262"/>
      <c r="F356" s="27">
        <v>40</v>
      </c>
      <c r="G356" s="28">
        <v>2</v>
      </c>
      <c r="H356" s="29">
        <v>0.4</v>
      </c>
      <c r="I356" s="28">
        <v>18.399999999999999</v>
      </c>
      <c r="J356" s="29">
        <v>88</v>
      </c>
      <c r="K356" s="77">
        <v>50</v>
      </c>
      <c r="L356" s="29">
        <v>2.5</v>
      </c>
      <c r="M356" s="28">
        <v>0.5</v>
      </c>
      <c r="N356" s="29">
        <v>23</v>
      </c>
      <c r="O356" s="28">
        <v>110</v>
      </c>
      <c r="P356" s="27">
        <v>50</v>
      </c>
      <c r="Q356" s="28">
        <v>2.5</v>
      </c>
      <c r="R356" s="29">
        <v>0.5</v>
      </c>
      <c r="S356" s="28">
        <v>23</v>
      </c>
      <c r="T356" s="29">
        <v>110</v>
      </c>
    </row>
    <row r="357" spans="1:20">
      <c r="A357" s="1"/>
      <c r="B357" s="8"/>
      <c r="C357" s="8"/>
      <c r="D357" s="8"/>
      <c r="E357" s="8"/>
      <c r="F357" s="57"/>
      <c r="G357" s="58">
        <f>SUM(G350:G356)</f>
        <v>16.8</v>
      </c>
      <c r="H357" s="58">
        <f>SUM(H350:H356)</f>
        <v>30</v>
      </c>
      <c r="I357" s="58">
        <f>SUM(I350:I356)</f>
        <v>98.7</v>
      </c>
      <c r="J357" s="58">
        <f>SUM(J350:J356)</f>
        <v>741.1</v>
      </c>
      <c r="K357" s="62"/>
      <c r="L357" s="58">
        <f>SUM(L350:L356)</f>
        <v>23.1</v>
      </c>
      <c r="M357" s="58">
        <f>SUM(M350:M356)</f>
        <v>46.7</v>
      </c>
      <c r="N357" s="58">
        <f>SUM(N350:N356)</f>
        <v>123.8</v>
      </c>
      <c r="O357" s="58">
        <f>SUM(O350:O356)</f>
        <v>1017.7</v>
      </c>
      <c r="P357" s="62"/>
      <c r="Q357" s="58">
        <f>SUM(Q350:Q356)</f>
        <v>23.1</v>
      </c>
      <c r="R357" s="58">
        <f>SUM(R350:R356)</f>
        <v>46.7</v>
      </c>
      <c r="S357" s="58">
        <f>SUM(S350:S356)</f>
        <v>123.9</v>
      </c>
      <c r="T357" s="58">
        <f>SUM(T350:T356)</f>
        <v>1017.7</v>
      </c>
    </row>
    <row r="358" spans="1:20">
      <c r="A358" s="1"/>
      <c r="B358" s="8"/>
      <c r="C358" s="8"/>
      <c r="D358" s="8"/>
      <c r="E358" s="8"/>
      <c r="F358" s="57"/>
      <c r="G358" s="59"/>
      <c r="H358" s="59"/>
      <c r="I358" s="59"/>
      <c r="J358" s="60">
        <v>0.35</v>
      </c>
      <c r="K358" s="57"/>
      <c r="L358" s="59"/>
      <c r="M358" s="59"/>
      <c r="N358" s="59"/>
      <c r="O358" s="60">
        <v>0.35</v>
      </c>
      <c r="P358" s="57"/>
      <c r="Q358" s="59"/>
      <c r="R358" s="59"/>
      <c r="S358" s="59"/>
      <c r="T358" s="60">
        <v>0.35</v>
      </c>
    </row>
    <row r="359" spans="1:20">
      <c r="A359" s="1"/>
      <c r="B359" s="263" t="s">
        <v>140</v>
      </c>
      <c r="C359" s="264"/>
      <c r="D359" s="264"/>
      <c r="E359" s="265"/>
      <c r="F359" s="37" t="s">
        <v>132</v>
      </c>
      <c r="G359" s="40" t="s">
        <v>15</v>
      </c>
      <c r="H359" s="40" t="s">
        <v>16</v>
      </c>
      <c r="I359" s="40" t="s">
        <v>17</v>
      </c>
      <c r="J359" s="40" t="s">
        <v>133</v>
      </c>
      <c r="K359" s="61" t="s">
        <v>132</v>
      </c>
      <c r="L359" s="40" t="s">
        <v>15</v>
      </c>
      <c r="M359" s="40" t="s">
        <v>16</v>
      </c>
      <c r="N359" s="40" t="s">
        <v>17</v>
      </c>
      <c r="O359" s="40" t="s">
        <v>133</v>
      </c>
      <c r="P359" s="37" t="s">
        <v>132</v>
      </c>
      <c r="Q359" s="40" t="s">
        <v>15</v>
      </c>
      <c r="R359" s="40" t="s">
        <v>16</v>
      </c>
      <c r="S359" s="40" t="s">
        <v>17</v>
      </c>
      <c r="T359" s="40" t="s">
        <v>133</v>
      </c>
    </row>
    <row r="360" spans="1:20">
      <c r="A360" s="1"/>
      <c r="B360" s="251" t="s">
        <v>155</v>
      </c>
      <c r="C360" s="252"/>
      <c r="D360" s="252"/>
      <c r="E360" s="266"/>
      <c r="F360" s="41">
        <v>100</v>
      </c>
      <c r="G360" s="16">
        <v>0.4</v>
      </c>
      <c r="H360" s="15">
        <v>0.3</v>
      </c>
      <c r="I360" s="16">
        <v>9.5</v>
      </c>
      <c r="J360" s="15">
        <v>42</v>
      </c>
      <c r="K360" s="14">
        <v>150</v>
      </c>
      <c r="L360" s="16">
        <v>0.6</v>
      </c>
      <c r="M360" s="15">
        <v>0.45</v>
      </c>
      <c r="N360" s="16">
        <v>14.2</v>
      </c>
      <c r="O360" s="15">
        <v>63</v>
      </c>
      <c r="P360" s="14">
        <v>150</v>
      </c>
      <c r="Q360" s="16">
        <v>0.6</v>
      </c>
      <c r="R360" s="15">
        <v>0.45</v>
      </c>
      <c r="S360" s="16">
        <v>14.2</v>
      </c>
      <c r="T360" s="75">
        <v>63</v>
      </c>
    </row>
    <row r="361" spans="1:20">
      <c r="A361" s="1"/>
      <c r="B361" s="253" t="s">
        <v>101</v>
      </c>
      <c r="C361" s="254"/>
      <c r="D361" s="254"/>
      <c r="E361" s="254"/>
      <c r="F361" s="21" t="s">
        <v>102</v>
      </c>
      <c r="G361" s="20">
        <v>3.3</v>
      </c>
      <c r="H361" s="19">
        <v>6.9</v>
      </c>
      <c r="I361" s="20">
        <v>16</v>
      </c>
      <c r="J361" s="19">
        <v>139.9</v>
      </c>
      <c r="K361" s="21" t="s">
        <v>102</v>
      </c>
      <c r="L361" s="20">
        <v>3.3</v>
      </c>
      <c r="M361" s="19">
        <v>6.9</v>
      </c>
      <c r="N361" s="20">
        <v>16</v>
      </c>
      <c r="O361" s="19">
        <v>139.9</v>
      </c>
      <c r="P361" s="21" t="s">
        <v>102</v>
      </c>
      <c r="Q361" s="20">
        <v>3.3</v>
      </c>
      <c r="R361" s="19">
        <v>6.9</v>
      </c>
      <c r="S361" s="20">
        <v>16</v>
      </c>
      <c r="T361" s="19">
        <v>139.9</v>
      </c>
    </row>
    <row r="362" spans="1:20">
      <c r="A362" s="1"/>
      <c r="B362" s="261" t="s">
        <v>156</v>
      </c>
      <c r="C362" s="262"/>
      <c r="D362" s="262"/>
      <c r="E362" s="262"/>
      <c r="F362" s="27">
        <v>200</v>
      </c>
      <c r="G362" s="28">
        <v>0.2</v>
      </c>
      <c r="H362" s="29"/>
      <c r="I362" s="28">
        <v>14</v>
      </c>
      <c r="J362" s="45">
        <v>58</v>
      </c>
      <c r="K362" s="27">
        <v>200</v>
      </c>
      <c r="L362" s="28">
        <v>0.2</v>
      </c>
      <c r="M362" s="29"/>
      <c r="N362" s="28">
        <v>14</v>
      </c>
      <c r="O362" s="29">
        <v>58</v>
      </c>
      <c r="P362" s="27">
        <v>200</v>
      </c>
      <c r="Q362" s="28">
        <v>0.2</v>
      </c>
      <c r="R362" s="29"/>
      <c r="S362" s="28">
        <v>14</v>
      </c>
      <c r="T362" s="29">
        <v>58</v>
      </c>
    </row>
    <row r="363" spans="1:20">
      <c r="A363" s="1"/>
      <c r="B363" s="8"/>
      <c r="C363" s="8"/>
      <c r="D363" s="8"/>
      <c r="E363" s="8"/>
      <c r="F363" s="57"/>
      <c r="G363" s="58">
        <f>SUM(G360:G362)</f>
        <v>3.9</v>
      </c>
      <c r="H363" s="58">
        <f>SUM(H360:H362)</f>
        <v>7.2</v>
      </c>
      <c r="I363" s="58">
        <f>SUM(I360:I362)</f>
        <v>39.5</v>
      </c>
      <c r="J363" s="58">
        <f>SUM(J360:J362)</f>
        <v>239.9</v>
      </c>
      <c r="K363" s="62"/>
      <c r="L363" s="58">
        <f>SUM(L360:L362)</f>
        <v>4.0999999999999996</v>
      </c>
      <c r="M363" s="58">
        <f>SUM(M360:M362)</f>
        <v>7.35</v>
      </c>
      <c r="N363" s="58">
        <f>SUM(N360:N362)</f>
        <v>44.2</v>
      </c>
      <c r="O363" s="58">
        <f>SUM(O360:O362)</f>
        <v>260.89999999999998</v>
      </c>
      <c r="P363" s="62"/>
      <c r="Q363" s="58">
        <f>SUM(Q360:Q362)</f>
        <v>4.0999999999999996</v>
      </c>
      <c r="R363" s="58">
        <f>SUM(R360:R362)</f>
        <v>7.35</v>
      </c>
      <c r="S363" s="58">
        <f>SUM(S360:S362)</f>
        <v>44.2</v>
      </c>
      <c r="T363" s="58">
        <f>SUM(T360:T362)</f>
        <v>260.89999999999998</v>
      </c>
    </row>
    <row r="364" spans="1:20">
      <c r="A364" s="1"/>
      <c r="B364" s="8"/>
      <c r="C364" s="8"/>
      <c r="D364" s="8"/>
      <c r="E364" s="8"/>
      <c r="F364" s="57"/>
      <c r="G364" s="59"/>
      <c r="H364" s="59"/>
      <c r="I364" s="59"/>
      <c r="J364" s="60">
        <f>J363/2100</f>
        <v>0.114238095238095</v>
      </c>
      <c r="K364" s="57"/>
      <c r="L364" s="59"/>
      <c r="M364" s="59"/>
      <c r="N364" s="59"/>
      <c r="O364" s="88">
        <f>O363/2700</f>
        <v>9.6629629629629593E-2</v>
      </c>
      <c r="P364" s="57"/>
      <c r="Q364" s="59"/>
      <c r="R364" s="59"/>
      <c r="S364" s="59"/>
      <c r="T364" s="88">
        <f>T363/2700</f>
        <v>9.6629629629629593E-2</v>
      </c>
    </row>
    <row r="365" spans="1:20">
      <c r="A365" s="1"/>
      <c r="B365" s="263" t="s">
        <v>144</v>
      </c>
      <c r="C365" s="264"/>
      <c r="D365" s="264"/>
      <c r="E365" s="265"/>
      <c r="F365" s="37" t="s">
        <v>132</v>
      </c>
      <c r="G365" s="40" t="s">
        <v>15</v>
      </c>
      <c r="H365" s="40" t="s">
        <v>16</v>
      </c>
      <c r="I365" s="40" t="s">
        <v>17</v>
      </c>
      <c r="J365" s="40" t="s">
        <v>133</v>
      </c>
      <c r="K365" s="61" t="s">
        <v>132</v>
      </c>
      <c r="L365" s="40" t="s">
        <v>15</v>
      </c>
      <c r="M365" s="40" t="s">
        <v>16</v>
      </c>
      <c r="N365" s="40" t="s">
        <v>17</v>
      </c>
      <c r="O365" s="40" t="s">
        <v>133</v>
      </c>
      <c r="P365" s="37" t="s">
        <v>132</v>
      </c>
      <c r="Q365" s="40" t="s">
        <v>15</v>
      </c>
      <c r="R365" s="40" t="s">
        <v>16</v>
      </c>
      <c r="S365" s="40" t="s">
        <v>17</v>
      </c>
      <c r="T365" s="40" t="s">
        <v>133</v>
      </c>
    </row>
    <row r="366" spans="1:20">
      <c r="A366" s="1"/>
      <c r="B366" s="251" t="s">
        <v>178</v>
      </c>
      <c r="C366" s="252"/>
      <c r="D366" s="252"/>
      <c r="E366" s="252"/>
      <c r="F366" s="14">
        <v>50</v>
      </c>
      <c r="G366" s="15">
        <v>0.7</v>
      </c>
      <c r="H366" s="16">
        <v>2.5</v>
      </c>
      <c r="I366" s="15">
        <v>3.5</v>
      </c>
      <c r="J366" s="43">
        <v>39.5</v>
      </c>
      <c r="K366" s="14">
        <v>100</v>
      </c>
      <c r="L366" s="16">
        <v>1.44</v>
      </c>
      <c r="M366" s="15">
        <v>5.08</v>
      </c>
      <c r="N366" s="16">
        <v>7.08</v>
      </c>
      <c r="O366" s="16">
        <v>78.97</v>
      </c>
      <c r="P366" s="41">
        <v>100</v>
      </c>
      <c r="Q366" s="16">
        <v>1.44</v>
      </c>
      <c r="R366" s="15">
        <v>5.08</v>
      </c>
      <c r="S366" s="16">
        <v>7.08</v>
      </c>
      <c r="T366" s="16">
        <v>78.97</v>
      </c>
    </row>
    <row r="367" spans="1:20" ht="25.5" customHeight="1">
      <c r="A367" s="1"/>
      <c r="B367" s="253" t="s">
        <v>180</v>
      </c>
      <c r="C367" s="254"/>
      <c r="D367" s="254"/>
      <c r="E367" s="254"/>
      <c r="F367" s="21" t="s">
        <v>181</v>
      </c>
      <c r="G367" s="89">
        <v>12.2</v>
      </c>
      <c r="H367" s="90">
        <v>16.899999999999999</v>
      </c>
      <c r="I367" s="89">
        <v>24.1</v>
      </c>
      <c r="J367" s="101">
        <v>298.10000000000002</v>
      </c>
      <c r="K367" s="21" t="s">
        <v>182</v>
      </c>
      <c r="L367" s="90">
        <v>16.2</v>
      </c>
      <c r="M367" s="89">
        <v>22.5</v>
      </c>
      <c r="N367" s="90">
        <v>32.1</v>
      </c>
      <c r="O367" s="90">
        <v>397.5</v>
      </c>
      <c r="P367" s="18" t="s">
        <v>182</v>
      </c>
      <c r="Q367" s="90">
        <v>16.2</v>
      </c>
      <c r="R367" s="89">
        <v>22.5</v>
      </c>
      <c r="S367" s="90">
        <v>32.1</v>
      </c>
      <c r="T367" s="90">
        <v>397.5</v>
      </c>
    </row>
    <row r="368" spans="1:20">
      <c r="A368" s="1"/>
      <c r="B368" s="259" t="s">
        <v>211</v>
      </c>
      <c r="C368" s="260"/>
      <c r="D368" s="260"/>
      <c r="E368" s="267"/>
      <c r="F368" s="18">
        <v>200</v>
      </c>
      <c r="G368" s="19">
        <v>0.4</v>
      </c>
      <c r="H368" s="20">
        <v>9.6000000000000002E-2</v>
      </c>
      <c r="I368" s="19">
        <v>12</v>
      </c>
      <c r="J368" s="44">
        <v>48</v>
      </c>
      <c r="K368" s="21">
        <v>200</v>
      </c>
      <c r="L368" s="19">
        <v>0.4</v>
      </c>
      <c r="M368" s="20">
        <v>9.6000000000000002E-2</v>
      </c>
      <c r="N368" s="19">
        <v>12</v>
      </c>
      <c r="O368" s="19">
        <v>48</v>
      </c>
      <c r="P368" s="18">
        <v>200</v>
      </c>
      <c r="Q368" s="19">
        <v>0.4</v>
      </c>
      <c r="R368" s="20">
        <v>9.6000000000000002E-2</v>
      </c>
      <c r="S368" s="19">
        <v>12</v>
      </c>
      <c r="T368" s="19">
        <v>48</v>
      </c>
    </row>
    <row r="369" spans="1:20">
      <c r="A369" s="1"/>
      <c r="B369" s="261" t="s">
        <v>34</v>
      </c>
      <c r="C369" s="262"/>
      <c r="D369" s="262"/>
      <c r="E369" s="271"/>
      <c r="F369" s="77">
        <v>30</v>
      </c>
      <c r="G369" s="29">
        <v>1.5</v>
      </c>
      <c r="H369" s="28">
        <v>0.3</v>
      </c>
      <c r="I369" s="29">
        <v>13.8</v>
      </c>
      <c r="J369" s="28">
        <v>66</v>
      </c>
      <c r="K369" s="27">
        <v>30</v>
      </c>
      <c r="L369" s="29">
        <v>1.5</v>
      </c>
      <c r="M369" s="28">
        <v>0.3</v>
      </c>
      <c r="N369" s="29">
        <v>13.8</v>
      </c>
      <c r="O369" s="29">
        <v>66</v>
      </c>
      <c r="P369" s="56">
        <v>50</v>
      </c>
      <c r="Q369" s="29">
        <v>2.5</v>
      </c>
      <c r="R369" s="28">
        <v>0.5</v>
      </c>
      <c r="S369" s="29">
        <v>23</v>
      </c>
      <c r="T369" s="29">
        <v>110</v>
      </c>
    </row>
    <row r="370" spans="1:20">
      <c r="A370" s="1"/>
      <c r="B370" s="8"/>
      <c r="C370" s="8"/>
      <c r="D370" s="8"/>
      <c r="E370" s="8"/>
      <c r="F370" s="57"/>
      <c r="G370" s="58">
        <f>SUM(G366:G369)</f>
        <v>14.8</v>
      </c>
      <c r="H370" s="58">
        <f>SUM(H366:H369)</f>
        <v>19.795999999999999</v>
      </c>
      <c r="I370" s="58">
        <f>SUM(I366:I369)</f>
        <v>53.4</v>
      </c>
      <c r="J370" s="58">
        <f>SUM(J366:J369)</f>
        <v>451.6</v>
      </c>
      <c r="K370" s="62"/>
      <c r="L370" s="58">
        <f>SUM(L366:L369)</f>
        <v>19.54</v>
      </c>
      <c r="M370" s="58">
        <f>SUM(M366:M369)</f>
        <v>27.975999999999999</v>
      </c>
      <c r="N370" s="58">
        <f>SUM(N366:N369)</f>
        <v>64.98</v>
      </c>
      <c r="O370" s="58">
        <f>SUM(O366:O369)</f>
        <v>590.47</v>
      </c>
      <c r="P370" s="62"/>
      <c r="Q370" s="58">
        <f>SUM(Q366:Q369)</f>
        <v>20.54</v>
      </c>
      <c r="R370" s="58">
        <f>SUM(R366:R369)</f>
        <v>28.175999999999998</v>
      </c>
      <c r="S370" s="58">
        <f>SUM(S366:S369)</f>
        <v>74.180000000000007</v>
      </c>
      <c r="T370" s="58">
        <f>SUM(T366:T369)</f>
        <v>634.47</v>
      </c>
    </row>
    <row r="371" spans="1:20">
      <c r="A371" s="1"/>
      <c r="B371" s="8"/>
      <c r="C371" s="8"/>
      <c r="D371" s="8"/>
      <c r="E371" s="8"/>
      <c r="F371" s="57"/>
      <c r="G371" s="59"/>
      <c r="H371" s="59"/>
      <c r="I371" s="59"/>
      <c r="J371" s="60">
        <f>J370/2100</f>
        <v>0.21504761904761899</v>
      </c>
      <c r="K371" s="57"/>
      <c r="L371" s="59"/>
      <c r="M371" s="59"/>
      <c r="N371" s="59"/>
      <c r="O371" s="60">
        <f>O370/2700</f>
        <v>0.21869259259259299</v>
      </c>
      <c r="P371" s="57"/>
      <c r="Q371" s="59"/>
      <c r="R371" s="59"/>
      <c r="S371" s="59"/>
      <c r="T371" s="60">
        <f>T370/2700</f>
        <v>0.234988888888889</v>
      </c>
    </row>
    <row r="372" spans="1:20">
      <c r="A372" s="1"/>
      <c r="B372" s="263" t="s">
        <v>147</v>
      </c>
      <c r="C372" s="264"/>
      <c r="D372" s="264"/>
      <c r="E372" s="265"/>
      <c r="F372" s="37" t="s">
        <v>132</v>
      </c>
      <c r="G372" s="40" t="s">
        <v>15</v>
      </c>
      <c r="H372" s="40" t="s">
        <v>16</v>
      </c>
      <c r="I372" s="40" t="s">
        <v>17</v>
      </c>
      <c r="J372" s="40" t="s">
        <v>133</v>
      </c>
      <c r="K372" s="61" t="s">
        <v>132</v>
      </c>
      <c r="L372" s="40" t="s">
        <v>15</v>
      </c>
      <c r="M372" s="40" t="s">
        <v>16</v>
      </c>
      <c r="N372" s="40" t="s">
        <v>17</v>
      </c>
      <c r="O372" s="40" t="s">
        <v>133</v>
      </c>
      <c r="P372" s="37" t="s">
        <v>132</v>
      </c>
      <c r="Q372" s="40" t="s">
        <v>15</v>
      </c>
      <c r="R372" s="40" t="s">
        <v>16</v>
      </c>
      <c r="S372" s="40" t="s">
        <v>17</v>
      </c>
      <c r="T372" s="40" t="s">
        <v>133</v>
      </c>
    </row>
    <row r="373" spans="1:20">
      <c r="A373" s="1"/>
      <c r="B373" s="259" t="s">
        <v>24</v>
      </c>
      <c r="C373" s="260"/>
      <c r="D373" s="260"/>
      <c r="E373" s="260"/>
      <c r="F373" s="21">
        <v>30</v>
      </c>
      <c r="G373" s="19">
        <v>2.2999999999999998</v>
      </c>
      <c r="H373" s="19">
        <v>0.9</v>
      </c>
      <c r="I373" s="20">
        <v>15.2</v>
      </c>
      <c r="J373" s="44">
        <v>79.2</v>
      </c>
      <c r="K373" s="21">
        <v>50</v>
      </c>
      <c r="L373" s="19">
        <v>3.8</v>
      </c>
      <c r="M373" s="19">
        <v>1.5</v>
      </c>
      <c r="N373" s="20">
        <v>25.3</v>
      </c>
      <c r="O373" s="44">
        <v>132</v>
      </c>
      <c r="P373" s="21">
        <v>50</v>
      </c>
      <c r="Q373" s="19">
        <v>3.8</v>
      </c>
      <c r="R373" s="19">
        <v>1.5</v>
      </c>
      <c r="S373" s="20">
        <v>25.3</v>
      </c>
      <c r="T373" s="16">
        <v>132</v>
      </c>
    </row>
    <row r="374" spans="1:20">
      <c r="A374" s="1"/>
      <c r="B374" s="261" t="s">
        <v>148</v>
      </c>
      <c r="C374" s="262"/>
      <c r="D374" s="262"/>
      <c r="E374" s="262"/>
      <c r="F374" s="27">
        <v>200</v>
      </c>
      <c r="G374" s="28">
        <v>6</v>
      </c>
      <c r="H374" s="29">
        <v>3</v>
      </c>
      <c r="I374" s="28">
        <v>7.6</v>
      </c>
      <c r="J374" s="29">
        <v>60</v>
      </c>
      <c r="K374" s="27">
        <v>200</v>
      </c>
      <c r="L374" s="28">
        <v>6</v>
      </c>
      <c r="M374" s="29">
        <v>3</v>
      </c>
      <c r="N374" s="28">
        <v>7.6</v>
      </c>
      <c r="O374" s="29">
        <v>60</v>
      </c>
      <c r="P374" s="27">
        <v>200</v>
      </c>
      <c r="Q374" s="28">
        <v>6</v>
      </c>
      <c r="R374" s="29">
        <v>3</v>
      </c>
      <c r="S374" s="28">
        <v>7.6</v>
      </c>
      <c r="T374" s="29">
        <v>60</v>
      </c>
    </row>
    <row r="375" spans="1:20">
      <c r="A375" s="1"/>
      <c r="B375" s="8"/>
      <c r="C375" s="8"/>
      <c r="D375" s="8"/>
      <c r="E375" s="8"/>
      <c r="F375" s="59"/>
      <c r="G375" s="58">
        <f>SUM(G373:G374)</f>
        <v>8.3000000000000007</v>
      </c>
      <c r="H375" s="58">
        <f>SUM(H373:H374)</f>
        <v>3.9</v>
      </c>
      <c r="I375" s="58">
        <f>SUM(I373:I374)</f>
        <v>22.8</v>
      </c>
      <c r="J375" s="58">
        <f>SUM(J373:J374)</f>
        <v>139.19999999999999</v>
      </c>
      <c r="K375" s="58"/>
      <c r="L375" s="58">
        <f>SUM(L373:L374)</f>
        <v>9.8000000000000007</v>
      </c>
      <c r="M375" s="58">
        <f>SUM(M373:M374)</f>
        <v>4.5</v>
      </c>
      <c r="N375" s="58">
        <f>SUM(N373:N374)</f>
        <v>32.9</v>
      </c>
      <c r="O375" s="58">
        <f>SUM(O373:O374)</f>
        <v>192</v>
      </c>
      <c r="P375" s="58"/>
      <c r="Q375" s="58">
        <f>SUM(Q373:Q374)</f>
        <v>9.8000000000000007</v>
      </c>
      <c r="R375" s="58">
        <f>SUM(R373:R374)</f>
        <v>4.5</v>
      </c>
      <c r="S375" s="58">
        <f>SUM(S373:S374)</f>
        <v>32.9</v>
      </c>
      <c r="T375" s="58">
        <f>SUM(T373:T374)</f>
        <v>192</v>
      </c>
    </row>
    <row r="376" spans="1:20">
      <c r="A376" s="1"/>
      <c r="B376" s="8"/>
      <c r="C376" s="8"/>
      <c r="D376" s="8"/>
      <c r="E376" s="8"/>
      <c r="F376" s="59"/>
      <c r="G376" s="59"/>
      <c r="H376" s="59"/>
      <c r="I376" s="59"/>
      <c r="J376" s="46">
        <v>8.2000000000000003E-2</v>
      </c>
      <c r="K376" s="34"/>
      <c r="L376" s="34"/>
      <c r="M376" s="34"/>
      <c r="N376" s="34"/>
      <c r="O376" s="36">
        <v>0.08</v>
      </c>
      <c r="P376" s="34"/>
      <c r="Q376" s="34"/>
      <c r="R376" s="34"/>
      <c r="S376" s="34"/>
      <c r="T376" s="36">
        <v>0.08</v>
      </c>
    </row>
    <row r="377" spans="1:20">
      <c r="A377" s="1"/>
      <c r="B377" s="243" t="s">
        <v>149</v>
      </c>
      <c r="C377" s="243"/>
      <c r="D377" s="243"/>
      <c r="E377" s="243"/>
      <c r="F377" s="59"/>
      <c r="G377" s="49">
        <f>G375+G363+G357+G347+G370</f>
        <v>53.4</v>
      </c>
      <c r="H377" s="49">
        <f>H375+H363+H357+H347+H370</f>
        <v>79.396000000000001</v>
      </c>
      <c r="I377" s="49">
        <f>I375+I363+I357+I347+I370</f>
        <v>267.93</v>
      </c>
      <c r="J377" s="49">
        <f>J375+J363+J357+J347+J370</f>
        <v>1993.6</v>
      </c>
      <c r="K377" s="49"/>
      <c r="L377" s="49">
        <f>L375+L363+L357+L347+L370</f>
        <v>69.34</v>
      </c>
      <c r="M377" s="49">
        <f>M375+M363+M357+M347+M370</f>
        <v>109.726</v>
      </c>
      <c r="N377" s="49">
        <f>N375+N363+N357+N347+N370</f>
        <v>332.41</v>
      </c>
      <c r="O377" s="49">
        <f>O375+O363+O357+O347+O370</f>
        <v>2590.37</v>
      </c>
      <c r="P377" s="49"/>
      <c r="Q377" s="49">
        <f>Q375+Q363+Q357+Q347+Q370</f>
        <v>71.14</v>
      </c>
      <c r="R377" s="49">
        <f>R375+R363+R357+R347+R370</f>
        <v>110.226</v>
      </c>
      <c r="S377" s="49">
        <f>S375+S363+S357+S347+S370</f>
        <v>346.81</v>
      </c>
      <c r="T377" s="49">
        <f>T375+T363+T357+T347+T370</f>
        <v>2660.77</v>
      </c>
    </row>
    <row r="378" spans="1:20">
      <c r="A378" s="1"/>
      <c r="B378" s="8"/>
      <c r="C378" s="8"/>
      <c r="D378" s="8"/>
      <c r="E378" s="8"/>
      <c r="F378" s="59"/>
      <c r="G378" s="95"/>
      <c r="H378" s="102"/>
      <c r="I378" s="102"/>
      <c r="J378" s="99"/>
      <c r="K378" s="95"/>
      <c r="L378" s="95"/>
      <c r="M378" s="102"/>
      <c r="N378" s="102"/>
      <c r="O378" s="99"/>
      <c r="P378" s="95"/>
      <c r="Q378" s="95"/>
      <c r="R378" s="102"/>
      <c r="S378" s="102"/>
      <c r="T378" s="99"/>
    </row>
    <row r="379" spans="1:20">
      <c r="A379" s="1"/>
      <c r="B379" s="8"/>
      <c r="C379" s="8"/>
      <c r="D379" s="8"/>
      <c r="E379" s="10"/>
      <c r="F379" s="8"/>
      <c r="G379" s="8"/>
      <c r="H379" s="8"/>
      <c r="I379" s="8"/>
      <c r="J379" s="93" t="s">
        <v>53</v>
      </c>
      <c r="K379" s="10"/>
      <c r="L379" s="10"/>
      <c r="M379" s="10"/>
      <c r="N379" s="10"/>
      <c r="O379" s="10"/>
      <c r="P379" s="10"/>
      <c r="Q379" s="10"/>
      <c r="R379" s="10"/>
      <c r="S379" s="10"/>
      <c r="T379" s="10"/>
    </row>
    <row r="380" spans="1:20">
      <c r="A380" s="1"/>
      <c r="B380" s="276" t="s">
        <v>128</v>
      </c>
      <c r="C380" s="277"/>
      <c r="D380" s="277"/>
      <c r="E380" s="278"/>
      <c r="F380" s="268" t="s">
        <v>129</v>
      </c>
      <c r="G380" s="269"/>
      <c r="H380" s="269"/>
      <c r="I380" s="269"/>
      <c r="J380" s="270"/>
      <c r="K380" s="268" t="s">
        <v>130</v>
      </c>
      <c r="L380" s="269"/>
      <c r="M380" s="269"/>
      <c r="N380" s="269"/>
      <c r="O380" s="270"/>
      <c r="P380" s="268" t="s">
        <v>131</v>
      </c>
      <c r="Q380" s="269"/>
      <c r="R380" s="269"/>
      <c r="S380" s="269"/>
      <c r="T380" s="270"/>
    </row>
    <row r="381" spans="1:20">
      <c r="A381" s="1"/>
      <c r="B381" s="280"/>
      <c r="C381" s="281"/>
      <c r="D381" s="281"/>
      <c r="E381" s="282"/>
      <c r="F381" s="37" t="s">
        <v>132</v>
      </c>
      <c r="G381" s="40" t="s">
        <v>15</v>
      </c>
      <c r="H381" s="40" t="s">
        <v>16</v>
      </c>
      <c r="I381" s="40" t="s">
        <v>17</v>
      </c>
      <c r="J381" s="40" t="s">
        <v>133</v>
      </c>
      <c r="K381" s="61" t="s">
        <v>132</v>
      </c>
      <c r="L381" s="40" t="s">
        <v>15</v>
      </c>
      <c r="M381" s="40" t="s">
        <v>16</v>
      </c>
      <c r="N381" s="40" t="s">
        <v>17</v>
      </c>
      <c r="O381" s="40" t="s">
        <v>133</v>
      </c>
      <c r="P381" s="37" t="s">
        <v>132</v>
      </c>
      <c r="Q381" s="40" t="s">
        <v>15</v>
      </c>
      <c r="R381" s="40" t="s">
        <v>16</v>
      </c>
      <c r="S381" s="40" t="s">
        <v>17</v>
      </c>
      <c r="T381" s="40" t="s">
        <v>133</v>
      </c>
    </row>
    <row r="382" spans="1:20">
      <c r="A382" s="1"/>
      <c r="B382" s="251" t="s">
        <v>167</v>
      </c>
      <c r="C382" s="252"/>
      <c r="D382" s="252"/>
      <c r="E382" s="252"/>
      <c r="F382" s="14">
        <v>15</v>
      </c>
      <c r="G382" s="81">
        <v>3.9</v>
      </c>
      <c r="H382" s="82">
        <v>3.9</v>
      </c>
      <c r="I382" s="81">
        <v>0</v>
      </c>
      <c r="J382" s="82">
        <v>52.5</v>
      </c>
      <c r="K382" s="14">
        <v>15</v>
      </c>
      <c r="L382" s="81">
        <v>3.9</v>
      </c>
      <c r="M382" s="82">
        <v>3.9</v>
      </c>
      <c r="N382" s="81">
        <v>0</v>
      </c>
      <c r="O382" s="82">
        <v>52.5</v>
      </c>
      <c r="P382" s="14">
        <v>15</v>
      </c>
      <c r="Q382" s="81">
        <v>3.9</v>
      </c>
      <c r="R382" s="82">
        <v>3.9</v>
      </c>
      <c r="S382" s="81">
        <v>0</v>
      </c>
      <c r="T382" s="82">
        <v>52.5</v>
      </c>
    </row>
    <row r="383" spans="1:20">
      <c r="A383" s="1"/>
      <c r="B383" s="259" t="s">
        <v>177</v>
      </c>
      <c r="C383" s="260"/>
      <c r="D383" s="260"/>
      <c r="E383" s="260"/>
      <c r="F383" s="21" t="s">
        <v>70</v>
      </c>
      <c r="G383" s="20">
        <v>9.3000000000000007</v>
      </c>
      <c r="H383" s="19">
        <v>20.2</v>
      </c>
      <c r="I383" s="20">
        <v>2.2999999999999998</v>
      </c>
      <c r="J383" s="19">
        <v>228.5</v>
      </c>
      <c r="K383" s="76" t="s">
        <v>71</v>
      </c>
      <c r="L383" s="19">
        <v>12.69</v>
      </c>
      <c r="M383" s="20">
        <v>38.299999999999997</v>
      </c>
      <c r="N383" s="19">
        <v>5.6</v>
      </c>
      <c r="O383" s="20">
        <v>311.5</v>
      </c>
      <c r="P383" s="76" t="s">
        <v>71</v>
      </c>
      <c r="Q383" s="19">
        <v>12.69</v>
      </c>
      <c r="R383" s="20">
        <v>38.299999999999997</v>
      </c>
      <c r="S383" s="19">
        <v>5.6</v>
      </c>
      <c r="T383" s="19">
        <v>311.5</v>
      </c>
    </row>
    <row r="384" spans="1:20">
      <c r="A384" s="1"/>
      <c r="B384" s="259" t="s">
        <v>43</v>
      </c>
      <c r="C384" s="260"/>
      <c r="D384" s="260"/>
      <c r="E384" s="260"/>
      <c r="F384" s="21">
        <v>100</v>
      </c>
      <c r="G384" s="20">
        <v>2</v>
      </c>
      <c r="H384" s="19">
        <v>6.5</v>
      </c>
      <c r="I384" s="20">
        <v>15.8</v>
      </c>
      <c r="J384" s="19">
        <v>130.6</v>
      </c>
      <c r="K384" s="21">
        <v>150</v>
      </c>
      <c r="L384" s="20">
        <v>3</v>
      </c>
      <c r="M384" s="19">
        <v>9.6999999999999993</v>
      </c>
      <c r="N384" s="20">
        <v>23.7</v>
      </c>
      <c r="O384" s="19">
        <v>195.9</v>
      </c>
      <c r="P384" s="21">
        <v>150</v>
      </c>
      <c r="Q384" s="20">
        <v>3</v>
      </c>
      <c r="R384" s="19">
        <v>9.6999999999999993</v>
      </c>
      <c r="S384" s="20">
        <v>23.7</v>
      </c>
      <c r="T384" s="19">
        <v>195.9</v>
      </c>
    </row>
    <row r="385" spans="1:20">
      <c r="A385" s="1"/>
      <c r="B385" s="259" t="s">
        <v>44</v>
      </c>
      <c r="C385" s="260"/>
      <c r="D385" s="260"/>
      <c r="E385" s="260"/>
      <c r="F385" s="21">
        <v>200</v>
      </c>
      <c r="G385" s="20">
        <v>3.6</v>
      </c>
      <c r="H385" s="19">
        <v>2.8</v>
      </c>
      <c r="I385" s="20">
        <v>23.4</v>
      </c>
      <c r="J385" s="19">
        <v>134</v>
      </c>
      <c r="K385" s="18">
        <v>200</v>
      </c>
      <c r="L385" s="19">
        <v>3.6</v>
      </c>
      <c r="M385" s="20">
        <v>2.8</v>
      </c>
      <c r="N385" s="19">
        <v>23.4</v>
      </c>
      <c r="O385" s="20">
        <v>134</v>
      </c>
      <c r="P385" s="21">
        <v>200</v>
      </c>
      <c r="Q385" s="20">
        <v>3.6</v>
      </c>
      <c r="R385" s="19">
        <v>2.8</v>
      </c>
      <c r="S385" s="20">
        <v>23.4</v>
      </c>
      <c r="T385" s="19">
        <v>134</v>
      </c>
    </row>
    <row r="386" spans="1:20">
      <c r="A386" s="1"/>
      <c r="B386" s="261" t="s">
        <v>24</v>
      </c>
      <c r="C386" s="262"/>
      <c r="D386" s="262"/>
      <c r="E386" s="262"/>
      <c r="F386" s="27">
        <v>20</v>
      </c>
      <c r="G386" s="28">
        <v>1.5</v>
      </c>
      <c r="H386" s="29">
        <v>0.6</v>
      </c>
      <c r="I386" s="28">
        <v>10.1</v>
      </c>
      <c r="J386" s="29">
        <v>52.8</v>
      </c>
      <c r="K386" s="77">
        <v>20</v>
      </c>
      <c r="L386" s="29">
        <v>1.5</v>
      </c>
      <c r="M386" s="28">
        <v>0.6</v>
      </c>
      <c r="N386" s="29">
        <v>10.1</v>
      </c>
      <c r="O386" s="28">
        <v>52.8</v>
      </c>
      <c r="P386" s="27">
        <v>30</v>
      </c>
      <c r="Q386" s="28">
        <v>2.2999999999999998</v>
      </c>
      <c r="R386" s="29">
        <v>0.9</v>
      </c>
      <c r="S386" s="28">
        <v>15.2</v>
      </c>
      <c r="T386" s="29">
        <v>79.2</v>
      </c>
    </row>
    <row r="387" spans="1:20">
      <c r="A387" s="1"/>
      <c r="B387" s="8"/>
      <c r="C387" s="8"/>
      <c r="D387" s="8"/>
      <c r="E387" s="8"/>
      <c r="F387" s="57"/>
      <c r="G387" s="58">
        <f>SUM(G382:G386)</f>
        <v>20.3</v>
      </c>
      <c r="H387" s="58">
        <f>SUM(H382:H386)</f>
        <v>34</v>
      </c>
      <c r="I387" s="58">
        <f>SUM(I382:I386)</f>
        <v>51.6</v>
      </c>
      <c r="J387" s="58">
        <f>SUM(J382:J386)</f>
        <v>598.4</v>
      </c>
      <c r="K387" s="62"/>
      <c r="L387" s="58">
        <f>SUM(L382:L386)</f>
        <v>24.69</v>
      </c>
      <c r="M387" s="58">
        <f>SUM(M382:M386)</f>
        <v>55.3</v>
      </c>
      <c r="N387" s="58">
        <f>SUM(N382:N386)</f>
        <v>62.8</v>
      </c>
      <c r="O387" s="58">
        <f>SUM(O382:O386)</f>
        <v>746.7</v>
      </c>
      <c r="P387" s="62"/>
      <c r="Q387" s="58">
        <f>SUM(Q382:Q386)</f>
        <v>25.49</v>
      </c>
      <c r="R387" s="58">
        <f>SUM(R382:R386)</f>
        <v>55.6</v>
      </c>
      <c r="S387" s="58">
        <f>SUM(S382:S386)</f>
        <v>67.900000000000006</v>
      </c>
      <c r="T387" s="58">
        <f>SUM(T382:T386)</f>
        <v>773.1</v>
      </c>
    </row>
    <row r="388" spans="1:20">
      <c r="A388" s="1"/>
      <c r="B388" s="8"/>
      <c r="C388" s="8"/>
      <c r="D388" s="8"/>
      <c r="E388" s="8"/>
      <c r="F388" s="57"/>
      <c r="G388" s="59"/>
      <c r="H388" s="59"/>
      <c r="I388" s="59"/>
      <c r="J388" s="60">
        <v>0.25</v>
      </c>
      <c r="K388" s="57"/>
      <c r="L388" s="59"/>
      <c r="M388" s="59"/>
      <c r="N388" s="59"/>
      <c r="O388" s="60">
        <v>0.25</v>
      </c>
      <c r="P388" s="57"/>
      <c r="Q388" s="59"/>
      <c r="R388" s="59"/>
      <c r="S388" s="59"/>
      <c r="T388" s="60">
        <v>0.25</v>
      </c>
    </row>
    <row r="389" spans="1:20">
      <c r="A389" s="1"/>
      <c r="B389" s="263" t="s">
        <v>137</v>
      </c>
      <c r="C389" s="264"/>
      <c r="D389" s="264"/>
      <c r="E389" s="265"/>
      <c r="F389" s="37" t="s">
        <v>132</v>
      </c>
      <c r="G389" s="40" t="s">
        <v>15</v>
      </c>
      <c r="H389" s="40" t="s">
        <v>16</v>
      </c>
      <c r="I389" s="40" t="s">
        <v>17</v>
      </c>
      <c r="J389" s="40" t="s">
        <v>133</v>
      </c>
      <c r="K389" s="61" t="s">
        <v>132</v>
      </c>
      <c r="L389" s="40" t="s">
        <v>15</v>
      </c>
      <c r="M389" s="40" t="s">
        <v>16</v>
      </c>
      <c r="N389" s="40" t="s">
        <v>17</v>
      </c>
      <c r="O389" s="40" t="s">
        <v>133</v>
      </c>
      <c r="P389" s="37" t="s">
        <v>132</v>
      </c>
      <c r="Q389" s="40" t="s">
        <v>15</v>
      </c>
      <c r="R389" s="40" t="s">
        <v>16</v>
      </c>
      <c r="S389" s="40" t="s">
        <v>17</v>
      </c>
      <c r="T389" s="40" t="s">
        <v>133</v>
      </c>
    </row>
    <row r="390" spans="1:20">
      <c r="A390" s="1"/>
      <c r="B390" s="251" t="s">
        <v>199</v>
      </c>
      <c r="C390" s="252"/>
      <c r="D390" s="252"/>
      <c r="E390" s="266"/>
      <c r="F390" s="14">
        <v>50</v>
      </c>
      <c r="G390" s="15">
        <v>0.8</v>
      </c>
      <c r="H390" s="16">
        <v>3.6</v>
      </c>
      <c r="I390" s="15">
        <v>5.2</v>
      </c>
      <c r="J390" s="43">
        <v>55.8</v>
      </c>
      <c r="K390" s="14">
        <v>100</v>
      </c>
      <c r="L390" s="15">
        <v>1.6</v>
      </c>
      <c r="M390" s="16">
        <v>7.2</v>
      </c>
      <c r="N390" s="15">
        <v>10.4</v>
      </c>
      <c r="O390" s="43">
        <v>110.4</v>
      </c>
      <c r="P390" s="14">
        <v>100</v>
      </c>
      <c r="Q390" s="15">
        <v>1.6</v>
      </c>
      <c r="R390" s="16">
        <v>7.2</v>
      </c>
      <c r="S390" s="15">
        <v>10.4</v>
      </c>
      <c r="T390" s="43">
        <v>110.4</v>
      </c>
    </row>
    <row r="391" spans="1:20">
      <c r="A391" s="1"/>
      <c r="B391" s="259" t="s">
        <v>212</v>
      </c>
      <c r="C391" s="260"/>
      <c r="D391" s="260"/>
      <c r="E391" s="260"/>
      <c r="F391" s="21">
        <v>200</v>
      </c>
      <c r="G391" s="20">
        <v>5.8</v>
      </c>
      <c r="H391" s="19">
        <v>5</v>
      </c>
      <c r="I391" s="20">
        <v>19.2</v>
      </c>
      <c r="J391" s="19">
        <v>146</v>
      </c>
      <c r="K391" s="18">
        <v>250</v>
      </c>
      <c r="L391" s="19">
        <v>7.3</v>
      </c>
      <c r="M391" s="20">
        <v>6.3</v>
      </c>
      <c r="N391" s="19">
        <v>24</v>
      </c>
      <c r="O391" s="20">
        <v>182.5</v>
      </c>
      <c r="P391" s="21">
        <v>250</v>
      </c>
      <c r="Q391" s="19">
        <v>7.3</v>
      </c>
      <c r="R391" s="20">
        <v>6.3</v>
      </c>
      <c r="S391" s="19">
        <v>24</v>
      </c>
      <c r="T391" s="19">
        <v>182.5</v>
      </c>
    </row>
    <row r="392" spans="1:20">
      <c r="A392" s="1"/>
      <c r="B392" s="259" t="s">
        <v>213</v>
      </c>
      <c r="C392" s="260"/>
      <c r="D392" s="260"/>
      <c r="E392" s="267"/>
      <c r="F392" s="64">
        <v>50</v>
      </c>
      <c r="G392" s="25">
        <v>6.8</v>
      </c>
      <c r="H392" s="24">
        <v>8.9</v>
      </c>
      <c r="I392" s="25">
        <v>5.5</v>
      </c>
      <c r="J392" s="24">
        <v>127.5</v>
      </c>
      <c r="K392" s="100">
        <v>75</v>
      </c>
      <c r="L392" s="24">
        <v>10.1</v>
      </c>
      <c r="M392" s="25">
        <v>13.1</v>
      </c>
      <c r="N392" s="24">
        <v>8.3000000000000007</v>
      </c>
      <c r="O392" s="26">
        <v>191.3</v>
      </c>
      <c r="P392" s="100">
        <v>75</v>
      </c>
      <c r="Q392" s="24">
        <v>10.1</v>
      </c>
      <c r="R392" s="25">
        <v>13.1</v>
      </c>
      <c r="S392" s="24">
        <v>8.3000000000000007</v>
      </c>
      <c r="T392" s="26">
        <v>191.3</v>
      </c>
    </row>
    <row r="393" spans="1:20">
      <c r="A393" s="1"/>
      <c r="B393" s="259" t="s">
        <v>72</v>
      </c>
      <c r="C393" s="260"/>
      <c r="D393" s="260"/>
      <c r="E393" s="260"/>
      <c r="F393" s="21">
        <v>100</v>
      </c>
      <c r="G393" s="20">
        <v>3</v>
      </c>
      <c r="H393" s="19">
        <v>3</v>
      </c>
      <c r="I393" s="20">
        <v>14.6</v>
      </c>
      <c r="J393" s="19">
        <v>97.3</v>
      </c>
      <c r="K393" s="21">
        <v>150</v>
      </c>
      <c r="L393" s="20">
        <v>4.5</v>
      </c>
      <c r="M393" s="19">
        <v>4.5</v>
      </c>
      <c r="N393" s="20">
        <v>21.92</v>
      </c>
      <c r="O393" s="19">
        <v>145.94999999999999</v>
      </c>
      <c r="P393" s="48">
        <v>150</v>
      </c>
      <c r="Q393" s="20">
        <v>4.5</v>
      </c>
      <c r="R393" s="19">
        <v>4.5</v>
      </c>
      <c r="S393" s="20">
        <v>21.92</v>
      </c>
      <c r="T393" s="19">
        <v>145.94999999999999</v>
      </c>
    </row>
    <row r="394" spans="1:20">
      <c r="A394" s="1"/>
      <c r="B394" s="259" t="s">
        <v>154</v>
      </c>
      <c r="C394" s="260"/>
      <c r="D394" s="260"/>
      <c r="E394" s="260"/>
      <c r="F394" s="21">
        <v>200</v>
      </c>
      <c r="G394" s="20">
        <v>0.4</v>
      </c>
      <c r="H394" s="19">
        <v>0</v>
      </c>
      <c r="I394" s="20">
        <v>23.2</v>
      </c>
      <c r="J394" s="19">
        <v>92</v>
      </c>
      <c r="K394" s="18">
        <v>200</v>
      </c>
      <c r="L394" s="19">
        <v>0.4</v>
      </c>
      <c r="M394" s="20">
        <v>0</v>
      </c>
      <c r="N394" s="19">
        <v>23.2</v>
      </c>
      <c r="O394" s="20">
        <v>92</v>
      </c>
      <c r="P394" s="21">
        <v>200</v>
      </c>
      <c r="Q394" s="20">
        <v>0.4</v>
      </c>
      <c r="R394" s="19">
        <v>0</v>
      </c>
      <c r="S394" s="20">
        <v>23.2</v>
      </c>
      <c r="T394" s="19">
        <v>92</v>
      </c>
    </row>
    <row r="395" spans="1:20">
      <c r="A395" s="1"/>
      <c r="B395" s="259" t="s">
        <v>24</v>
      </c>
      <c r="C395" s="260"/>
      <c r="D395" s="260"/>
      <c r="E395" s="260"/>
      <c r="F395" s="21">
        <v>30</v>
      </c>
      <c r="G395" s="20">
        <v>2.2999999999999998</v>
      </c>
      <c r="H395" s="19">
        <v>0.9</v>
      </c>
      <c r="I395" s="20">
        <v>15.2</v>
      </c>
      <c r="J395" s="19">
        <v>79.2</v>
      </c>
      <c r="K395" s="76">
        <v>30</v>
      </c>
      <c r="L395" s="19">
        <v>2.2999999999999998</v>
      </c>
      <c r="M395" s="74">
        <v>0.9</v>
      </c>
      <c r="N395" s="20">
        <v>15.2</v>
      </c>
      <c r="O395" s="19">
        <v>79.2</v>
      </c>
      <c r="P395" s="21">
        <v>30</v>
      </c>
      <c r="Q395" s="20">
        <v>2.2999999999999998</v>
      </c>
      <c r="R395" s="44">
        <v>0.9</v>
      </c>
      <c r="S395" s="19">
        <v>15.2</v>
      </c>
      <c r="T395" s="19">
        <v>79.2</v>
      </c>
    </row>
    <row r="396" spans="1:20">
      <c r="A396" s="1"/>
      <c r="B396" s="261" t="s">
        <v>34</v>
      </c>
      <c r="C396" s="262"/>
      <c r="D396" s="262"/>
      <c r="E396" s="262"/>
      <c r="F396" s="27">
        <v>40</v>
      </c>
      <c r="G396" s="28">
        <v>2</v>
      </c>
      <c r="H396" s="29">
        <v>0.4</v>
      </c>
      <c r="I396" s="28">
        <v>18.399999999999999</v>
      </c>
      <c r="J396" s="29">
        <v>88</v>
      </c>
      <c r="K396" s="77">
        <v>50</v>
      </c>
      <c r="L396" s="29">
        <v>2.5</v>
      </c>
      <c r="M396" s="28">
        <v>0.5</v>
      </c>
      <c r="N396" s="45">
        <v>23</v>
      </c>
      <c r="O396" s="29">
        <v>110</v>
      </c>
      <c r="P396" s="27">
        <v>50</v>
      </c>
      <c r="Q396" s="29">
        <v>2.5</v>
      </c>
      <c r="R396" s="28">
        <v>0.5</v>
      </c>
      <c r="S396" s="29">
        <v>23</v>
      </c>
      <c r="T396" s="29">
        <v>110</v>
      </c>
    </row>
    <row r="397" spans="1:20">
      <c r="A397" s="1"/>
      <c r="B397" s="8"/>
      <c r="C397" s="8"/>
      <c r="D397" s="8"/>
      <c r="E397" s="8"/>
      <c r="F397" s="57"/>
      <c r="G397" s="58">
        <f>SUM(G390:G396)</f>
        <v>21.1</v>
      </c>
      <c r="H397" s="58">
        <f>SUM(H390:H396)</f>
        <v>21.8</v>
      </c>
      <c r="I397" s="58">
        <f>SUM(I390:I396)</f>
        <v>101.3</v>
      </c>
      <c r="J397" s="58">
        <f>SUM(J390:J396)</f>
        <v>685.8</v>
      </c>
      <c r="K397" s="62"/>
      <c r="L397" s="58">
        <f>SUM(L390:L396)</f>
        <v>28.7</v>
      </c>
      <c r="M397" s="58">
        <f>SUM(M390:M396)</f>
        <v>32.5</v>
      </c>
      <c r="N397" s="58">
        <f>SUM(N390:N396)</f>
        <v>126.02</v>
      </c>
      <c r="O397" s="58">
        <f>SUM(O390:O396)</f>
        <v>911.35</v>
      </c>
      <c r="P397" s="62"/>
      <c r="Q397" s="58">
        <f>SUM(Q390:Q396)</f>
        <v>28.7</v>
      </c>
      <c r="R397" s="58">
        <f>SUM(R390:R396)</f>
        <v>32.5</v>
      </c>
      <c r="S397" s="58">
        <f>SUM(S390:S396)</f>
        <v>126.02</v>
      </c>
      <c r="T397" s="58">
        <f>SUM(T390:T396)</f>
        <v>911.35</v>
      </c>
    </row>
    <row r="398" spans="1:20">
      <c r="A398" s="1"/>
      <c r="B398" s="8"/>
      <c r="C398" s="8"/>
      <c r="D398" s="8"/>
      <c r="E398" s="8"/>
      <c r="F398" s="57"/>
      <c r="G398" s="59"/>
      <c r="H398" s="59"/>
      <c r="I398" s="59"/>
      <c r="J398" s="60">
        <f>J397/2100</f>
        <v>0.32657142857142901</v>
      </c>
      <c r="K398" s="57"/>
      <c r="L398" s="59"/>
      <c r="M398" s="59"/>
      <c r="N398" s="59"/>
      <c r="O398" s="60">
        <f>O397/2700</f>
        <v>0.33753703703703702</v>
      </c>
      <c r="P398" s="57"/>
      <c r="Q398" s="59"/>
      <c r="R398" s="59"/>
      <c r="S398" s="59"/>
      <c r="T398" s="60">
        <f>T397/2700</f>
        <v>0.33753703703703702</v>
      </c>
    </row>
    <row r="399" spans="1:20">
      <c r="A399" s="1"/>
      <c r="B399" s="263" t="s">
        <v>140</v>
      </c>
      <c r="C399" s="264"/>
      <c r="D399" s="264"/>
      <c r="E399" s="265"/>
      <c r="F399" s="37" t="s">
        <v>132</v>
      </c>
      <c r="G399" s="40" t="s">
        <v>15</v>
      </c>
      <c r="H399" s="40" t="s">
        <v>16</v>
      </c>
      <c r="I399" s="40" t="s">
        <v>17</v>
      </c>
      <c r="J399" s="40" t="s">
        <v>133</v>
      </c>
      <c r="K399" s="61" t="s">
        <v>132</v>
      </c>
      <c r="L399" s="40" t="s">
        <v>15</v>
      </c>
      <c r="M399" s="40" t="s">
        <v>16</v>
      </c>
      <c r="N399" s="40" t="s">
        <v>17</v>
      </c>
      <c r="O399" s="40" t="s">
        <v>133</v>
      </c>
      <c r="P399" s="37" t="s">
        <v>132</v>
      </c>
      <c r="Q399" s="40" t="s">
        <v>15</v>
      </c>
      <c r="R399" s="40" t="s">
        <v>16</v>
      </c>
      <c r="S399" s="40" t="s">
        <v>17</v>
      </c>
      <c r="T399" s="40" t="s">
        <v>133</v>
      </c>
    </row>
    <row r="400" spans="1:20">
      <c r="A400" s="1"/>
      <c r="B400" s="251" t="s">
        <v>141</v>
      </c>
      <c r="C400" s="252"/>
      <c r="D400" s="252"/>
      <c r="E400" s="266"/>
      <c r="F400" s="41">
        <v>100</v>
      </c>
      <c r="G400" s="16">
        <v>0.4</v>
      </c>
      <c r="H400" s="15">
        <v>0.4</v>
      </c>
      <c r="I400" s="16">
        <v>9.8000000000000007</v>
      </c>
      <c r="J400" s="15">
        <v>45</v>
      </c>
      <c r="K400" s="14">
        <v>150</v>
      </c>
      <c r="L400" s="16">
        <v>0.6</v>
      </c>
      <c r="M400" s="15">
        <v>0.6</v>
      </c>
      <c r="N400" s="16">
        <v>14.7</v>
      </c>
      <c r="O400" s="15">
        <v>67.5</v>
      </c>
      <c r="P400" s="14">
        <v>150</v>
      </c>
      <c r="Q400" s="16">
        <v>0.6</v>
      </c>
      <c r="R400" s="15">
        <v>0.6</v>
      </c>
      <c r="S400" s="16">
        <v>14.7</v>
      </c>
      <c r="T400" s="16">
        <v>67.5</v>
      </c>
    </row>
    <row r="401" spans="1:20">
      <c r="A401" s="1"/>
      <c r="B401" s="259" t="s">
        <v>163</v>
      </c>
      <c r="C401" s="260"/>
      <c r="D401" s="260"/>
      <c r="E401" s="260"/>
      <c r="F401" s="21">
        <v>50</v>
      </c>
      <c r="G401" s="20">
        <v>3.3</v>
      </c>
      <c r="H401" s="19">
        <v>4</v>
      </c>
      <c r="I401" s="20">
        <v>23.9</v>
      </c>
      <c r="J401" s="44">
        <v>145.5</v>
      </c>
      <c r="K401" s="21">
        <v>50</v>
      </c>
      <c r="L401" s="20">
        <v>3.3</v>
      </c>
      <c r="M401" s="19">
        <v>4</v>
      </c>
      <c r="N401" s="20">
        <v>23.9</v>
      </c>
      <c r="O401" s="44">
        <v>145.5</v>
      </c>
      <c r="P401" s="21">
        <v>50</v>
      </c>
      <c r="Q401" s="20">
        <v>3.3</v>
      </c>
      <c r="R401" s="19">
        <v>4</v>
      </c>
      <c r="S401" s="20">
        <v>23.9</v>
      </c>
      <c r="T401" s="19">
        <v>145.5</v>
      </c>
    </row>
    <row r="402" spans="1:20">
      <c r="A402" s="1"/>
      <c r="B402" s="261" t="s">
        <v>193</v>
      </c>
      <c r="C402" s="262"/>
      <c r="D402" s="262"/>
      <c r="E402" s="262"/>
      <c r="F402" s="27">
        <v>200</v>
      </c>
      <c r="G402" s="28">
        <v>0.2</v>
      </c>
      <c r="H402" s="29">
        <v>0</v>
      </c>
      <c r="I402" s="28">
        <v>8.6</v>
      </c>
      <c r="J402" s="29">
        <v>36.6</v>
      </c>
      <c r="K402" s="27">
        <v>200</v>
      </c>
      <c r="L402" s="28">
        <v>0.2</v>
      </c>
      <c r="M402" s="29">
        <v>0</v>
      </c>
      <c r="N402" s="28">
        <v>8.6</v>
      </c>
      <c r="O402" s="29">
        <v>36.6</v>
      </c>
      <c r="P402" s="27">
        <v>200</v>
      </c>
      <c r="Q402" s="28">
        <v>0.2</v>
      </c>
      <c r="R402" s="29">
        <v>0</v>
      </c>
      <c r="S402" s="28">
        <v>8.6</v>
      </c>
      <c r="T402" s="29">
        <v>36.6</v>
      </c>
    </row>
    <row r="403" spans="1:20">
      <c r="A403" s="1"/>
      <c r="B403" s="8"/>
      <c r="C403" s="8"/>
      <c r="D403" s="8"/>
      <c r="E403" s="8"/>
      <c r="F403" s="57"/>
      <c r="G403" s="58">
        <f>SUM(G400:G402)</f>
        <v>3.9</v>
      </c>
      <c r="H403" s="58">
        <f>SUM(H400:H402)</f>
        <v>4.4000000000000004</v>
      </c>
      <c r="I403" s="58">
        <f>SUM(I400:I402)</f>
        <v>42.3</v>
      </c>
      <c r="J403" s="58">
        <f>SUM(J400:J402)</f>
        <v>227.1</v>
      </c>
      <c r="K403" s="62"/>
      <c r="L403" s="58">
        <f>SUM(L400:L402)</f>
        <v>4.0999999999999996</v>
      </c>
      <c r="M403" s="58">
        <f>SUM(M400:M402)</f>
        <v>4.5999999999999996</v>
      </c>
      <c r="N403" s="58">
        <f>SUM(N400:N402)</f>
        <v>47.2</v>
      </c>
      <c r="O403" s="58">
        <f>SUM(O400:O402)</f>
        <v>249.6</v>
      </c>
      <c r="P403" s="62"/>
      <c r="Q403" s="58">
        <f>SUM(Q400:Q402)</f>
        <v>4.0999999999999996</v>
      </c>
      <c r="R403" s="58">
        <f>SUM(R400:R402)</f>
        <v>4.5999999999999996</v>
      </c>
      <c r="S403" s="58">
        <f>SUM(S400:S402)</f>
        <v>47.2</v>
      </c>
      <c r="T403" s="58">
        <f>SUM(T400:T402)</f>
        <v>249.6</v>
      </c>
    </row>
    <row r="404" spans="1:20">
      <c r="A404" s="1"/>
      <c r="B404" s="8"/>
      <c r="C404" s="8"/>
      <c r="D404" s="8"/>
      <c r="E404" s="8"/>
      <c r="F404" s="57"/>
      <c r="G404" s="59"/>
      <c r="H404" s="59"/>
      <c r="I404" s="59"/>
      <c r="J404" s="60">
        <f>J403/2100</f>
        <v>0.108142857142857</v>
      </c>
      <c r="K404" s="57"/>
      <c r="L404" s="59"/>
      <c r="M404" s="59"/>
      <c r="N404" s="59"/>
      <c r="O404" s="60">
        <v>0.1</v>
      </c>
      <c r="P404" s="57"/>
      <c r="Q404" s="59"/>
      <c r="R404" s="59"/>
      <c r="S404" s="59"/>
      <c r="T404" s="60">
        <v>0.1</v>
      </c>
    </row>
    <row r="405" spans="1:20">
      <c r="A405" s="1"/>
      <c r="B405" s="263" t="s">
        <v>144</v>
      </c>
      <c r="C405" s="264"/>
      <c r="D405" s="264"/>
      <c r="E405" s="265"/>
      <c r="F405" s="37" t="s">
        <v>132</v>
      </c>
      <c r="G405" s="40" t="s">
        <v>15</v>
      </c>
      <c r="H405" s="40" t="s">
        <v>16</v>
      </c>
      <c r="I405" s="40" t="s">
        <v>17</v>
      </c>
      <c r="J405" s="40" t="s">
        <v>133</v>
      </c>
      <c r="K405" s="61" t="s">
        <v>132</v>
      </c>
      <c r="L405" s="40" t="s">
        <v>15</v>
      </c>
      <c r="M405" s="40" t="s">
        <v>16</v>
      </c>
      <c r="N405" s="40" t="s">
        <v>17</v>
      </c>
      <c r="O405" s="40" t="s">
        <v>133</v>
      </c>
      <c r="P405" s="37" t="s">
        <v>132</v>
      </c>
      <c r="Q405" s="40" t="s">
        <v>15</v>
      </c>
      <c r="R405" s="40" t="s">
        <v>16</v>
      </c>
      <c r="S405" s="40" t="s">
        <v>17</v>
      </c>
      <c r="T405" s="40" t="s">
        <v>133</v>
      </c>
    </row>
    <row r="406" spans="1:20">
      <c r="A406" s="1"/>
      <c r="B406" s="259" t="s">
        <v>103</v>
      </c>
      <c r="C406" s="260"/>
      <c r="D406" s="260"/>
      <c r="E406" s="260"/>
      <c r="F406" s="21">
        <v>46</v>
      </c>
      <c r="G406" s="20">
        <v>2.2000000000000002</v>
      </c>
      <c r="H406" s="19">
        <v>1.8</v>
      </c>
      <c r="I406" s="20">
        <v>0.2</v>
      </c>
      <c r="J406" s="44">
        <v>25.8</v>
      </c>
      <c r="K406" s="14">
        <v>46</v>
      </c>
      <c r="L406" s="20">
        <v>2.2000000000000002</v>
      </c>
      <c r="M406" s="19">
        <v>1.8</v>
      </c>
      <c r="N406" s="20">
        <v>0.2</v>
      </c>
      <c r="O406" s="44">
        <v>25.8</v>
      </c>
      <c r="P406" s="14">
        <v>46</v>
      </c>
      <c r="Q406" s="20">
        <v>2.2000000000000002</v>
      </c>
      <c r="R406" s="19">
        <v>1.8</v>
      </c>
      <c r="S406" s="20">
        <v>0.2</v>
      </c>
      <c r="T406" s="16">
        <v>25.8</v>
      </c>
    </row>
    <row r="407" spans="1:20">
      <c r="A407" s="1"/>
      <c r="B407" s="259" t="s">
        <v>151</v>
      </c>
      <c r="C407" s="260"/>
      <c r="D407" s="260"/>
      <c r="E407" s="260"/>
      <c r="F407" s="21">
        <v>50</v>
      </c>
      <c r="G407" s="20">
        <v>5.8</v>
      </c>
      <c r="H407" s="19">
        <v>1.5</v>
      </c>
      <c r="I407" s="20">
        <v>4.0999999999999996</v>
      </c>
      <c r="J407" s="19">
        <v>53</v>
      </c>
      <c r="K407" s="18">
        <v>75</v>
      </c>
      <c r="L407" s="19">
        <v>8.6</v>
      </c>
      <c r="M407" s="20">
        <v>2.2000000000000002</v>
      </c>
      <c r="N407" s="19">
        <v>6.2</v>
      </c>
      <c r="O407" s="20">
        <v>79.5</v>
      </c>
      <c r="P407" s="21">
        <v>75</v>
      </c>
      <c r="Q407" s="20">
        <v>8.6</v>
      </c>
      <c r="R407" s="19">
        <v>2.2000000000000002</v>
      </c>
      <c r="S407" s="20">
        <v>6.2</v>
      </c>
      <c r="T407" s="19">
        <v>79.5</v>
      </c>
    </row>
    <row r="408" spans="1:20">
      <c r="A408" s="1"/>
      <c r="B408" s="259" t="s">
        <v>185</v>
      </c>
      <c r="C408" s="260"/>
      <c r="D408" s="260"/>
      <c r="E408" s="267"/>
      <c r="F408" s="18">
        <v>100</v>
      </c>
      <c r="G408" s="19">
        <v>2</v>
      </c>
      <c r="H408" s="20">
        <v>5.8</v>
      </c>
      <c r="I408" s="19">
        <v>11.8</v>
      </c>
      <c r="J408" s="19">
        <v>107</v>
      </c>
      <c r="K408" s="48">
        <v>150</v>
      </c>
      <c r="L408" s="19">
        <v>3</v>
      </c>
      <c r="M408" s="20">
        <v>8.6999999999999993</v>
      </c>
      <c r="N408" s="19">
        <v>17.7</v>
      </c>
      <c r="O408" s="19">
        <v>160.5</v>
      </c>
      <c r="P408" s="18">
        <v>150</v>
      </c>
      <c r="Q408" s="19">
        <v>3</v>
      </c>
      <c r="R408" s="20">
        <v>8.6999999999999993</v>
      </c>
      <c r="S408" s="19">
        <v>17.7</v>
      </c>
      <c r="T408" s="19">
        <v>160.5</v>
      </c>
    </row>
    <row r="409" spans="1:20">
      <c r="A409" s="1"/>
      <c r="B409" s="259" t="s">
        <v>169</v>
      </c>
      <c r="C409" s="260"/>
      <c r="D409" s="260"/>
      <c r="E409" s="260"/>
      <c r="F409" s="21">
        <v>200</v>
      </c>
      <c r="G409" s="20">
        <v>2.2999999999999998</v>
      </c>
      <c r="H409" s="19">
        <v>0</v>
      </c>
      <c r="I409" s="20">
        <v>20.5</v>
      </c>
      <c r="J409" s="44">
        <v>99.1</v>
      </c>
      <c r="K409" s="21">
        <v>200</v>
      </c>
      <c r="L409" s="20">
        <v>2.2999999999999998</v>
      </c>
      <c r="M409" s="19">
        <v>0</v>
      </c>
      <c r="N409" s="20">
        <v>20.5</v>
      </c>
      <c r="O409" s="44">
        <v>99.1</v>
      </c>
      <c r="P409" s="21">
        <v>200</v>
      </c>
      <c r="Q409" s="20">
        <v>2.2999999999999998</v>
      </c>
      <c r="R409" s="19">
        <v>0</v>
      </c>
      <c r="S409" s="20">
        <v>20.5</v>
      </c>
      <c r="T409" s="19">
        <v>99.1</v>
      </c>
    </row>
    <row r="410" spans="1:20">
      <c r="A410" s="1"/>
      <c r="B410" s="261" t="s">
        <v>34</v>
      </c>
      <c r="C410" s="262"/>
      <c r="D410" s="262"/>
      <c r="E410" s="271"/>
      <c r="F410" s="77">
        <v>30</v>
      </c>
      <c r="G410" s="29">
        <v>1.5</v>
      </c>
      <c r="H410" s="28">
        <v>0.3</v>
      </c>
      <c r="I410" s="29">
        <v>13.8</v>
      </c>
      <c r="J410" s="28">
        <v>66</v>
      </c>
      <c r="K410" s="27">
        <v>30</v>
      </c>
      <c r="L410" s="29">
        <v>1.5</v>
      </c>
      <c r="M410" s="28">
        <v>0.3</v>
      </c>
      <c r="N410" s="29">
        <v>13.8</v>
      </c>
      <c r="O410" s="28">
        <v>66</v>
      </c>
      <c r="P410" s="27">
        <v>50</v>
      </c>
      <c r="Q410" s="29">
        <v>2.5</v>
      </c>
      <c r="R410" s="28">
        <v>0.5</v>
      </c>
      <c r="S410" s="29">
        <v>23</v>
      </c>
      <c r="T410" s="29">
        <v>110</v>
      </c>
    </row>
    <row r="411" spans="1:20">
      <c r="A411" s="1"/>
      <c r="B411" s="8"/>
      <c r="C411" s="8"/>
      <c r="D411" s="8"/>
      <c r="E411" s="8"/>
      <c r="F411" s="57"/>
      <c r="G411" s="58">
        <f>SUM(G406:G410)</f>
        <v>13.8</v>
      </c>
      <c r="H411" s="58">
        <f>SUM(H406:H410)</f>
        <v>9.4</v>
      </c>
      <c r="I411" s="58">
        <f>SUM(I406:I410)</f>
        <v>50.4</v>
      </c>
      <c r="J411" s="58">
        <f>SUM(J406:J410)</f>
        <v>350.9</v>
      </c>
      <c r="K411" s="62"/>
      <c r="L411" s="58">
        <f>SUM(L406:L410)</f>
        <v>17.600000000000001</v>
      </c>
      <c r="M411" s="58">
        <f>SUM(M406:M410)</f>
        <v>13</v>
      </c>
      <c r="N411" s="58">
        <f>SUM(N406:N410)</f>
        <v>58.4</v>
      </c>
      <c r="O411" s="58">
        <f>SUM(O406:O410)</f>
        <v>430.9</v>
      </c>
      <c r="P411" s="62"/>
      <c r="Q411" s="58">
        <f>SUM(Q406:Q410)</f>
        <v>18.600000000000001</v>
      </c>
      <c r="R411" s="58">
        <f>SUM(R406:R410)</f>
        <v>13.2</v>
      </c>
      <c r="S411" s="58">
        <f>SUM(S406:S410)</f>
        <v>67.599999999999994</v>
      </c>
      <c r="T411" s="58">
        <f>SUM(T406:T410)</f>
        <v>474.9</v>
      </c>
    </row>
    <row r="412" spans="1:20">
      <c r="A412" s="1"/>
      <c r="B412" s="8"/>
      <c r="C412" s="8"/>
      <c r="D412" s="8"/>
      <c r="E412" s="8"/>
      <c r="F412" s="57"/>
      <c r="G412" s="59"/>
      <c r="H412" s="59"/>
      <c r="I412" s="59"/>
      <c r="J412" s="60">
        <v>0.224</v>
      </c>
      <c r="K412" s="57"/>
      <c r="L412" s="59"/>
      <c r="M412" s="59"/>
      <c r="N412" s="59"/>
      <c r="O412" s="60">
        <v>0.20599999999999999</v>
      </c>
      <c r="P412" s="57"/>
      <c r="Q412" s="59"/>
      <c r="R412" s="59"/>
      <c r="S412" s="59"/>
      <c r="T412" s="60">
        <v>0.219</v>
      </c>
    </row>
    <row r="413" spans="1:20">
      <c r="A413" s="1"/>
      <c r="B413" s="263" t="s">
        <v>147</v>
      </c>
      <c r="C413" s="264"/>
      <c r="D413" s="264"/>
      <c r="E413" s="265"/>
      <c r="F413" s="37" t="s">
        <v>132</v>
      </c>
      <c r="G413" s="40" t="s">
        <v>15</v>
      </c>
      <c r="H413" s="40" t="s">
        <v>16</v>
      </c>
      <c r="I413" s="40" t="s">
        <v>17</v>
      </c>
      <c r="J413" s="40" t="s">
        <v>133</v>
      </c>
      <c r="K413" s="61" t="s">
        <v>132</v>
      </c>
      <c r="L413" s="40" t="s">
        <v>15</v>
      </c>
      <c r="M413" s="40" t="s">
        <v>16</v>
      </c>
      <c r="N413" s="40" t="s">
        <v>17</v>
      </c>
      <c r="O413" s="40" t="s">
        <v>133</v>
      </c>
      <c r="P413" s="37" t="s">
        <v>132</v>
      </c>
      <c r="Q413" s="40" t="s">
        <v>15</v>
      </c>
      <c r="R413" s="40" t="s">
        <v>16</v>
      </c>
      <c r="S413" s="40" t="s">
        <v>17</v>
      </c>
      <c r="T413" s="40" t="s">
        <v>133</v>
      </c>
    </row>
    <row r="414" spans="1:20">
      <c r="A414" s="1"/>
      <c r="B414" s="259" t="s">
        <v>24</v>
      </c>
      <c r="C414" s="260"/>
      <c r="D414" s="260"/>
      <c r="E414" s="260"/>
      <c r="F414" s="21">
        <v>30</v>
      </c>
      <c r="G414" s="19">
        <v>2.2999999999999998</v>
      </c>
      <c r="H414" s="19">
        <v>0.9</v>
      </c>
      <c r="I414" s="20">
        <v>15.2</v>
      </c>
      <c r="J414" s="44">
        <v>79.2</v>
      </c>
      <c r="K414" s="21">
        <v>50</v>
      </c>
      <c r="L414" s="19">
        <v>3.8</v>
      </c>
      <c r="M414" s="19">
        <v>1.5</v>
      </c>
      <c r="N414" s="20">
        <v>25.3</v>
      </c>
      <c r="O414" s="44">
        <v>132</v>
      </c>
      <c r="P414" s="21">
        <v>50</v>
      </c>
      <c r="Q414" s="19">
        <v>3.8</v>
      </c>
      <c r="R414" s="19">
        <v>1.5</v>
      </c>
      <c r="S414" s="20">
        <v>25.3</v>
      </c>
      <c r="T414" s="16">
        <v>132</v>
      </c>
    </row>
    <row r="415" spans="1:20">
      <c r="A415" s="1"/>
      <c r="B415" s="261" t="s">
        <v>157</v>
      </c>
      <c r="C415" s="262"/>
      <c r="D415" s="262"/>
      <c r="E415" s="262"/>
      <c r="F415" s="27">
        <v>200</v>
      </c>
      <c r="G415" s="28">
        <v>5.6</v>
      </c>
      <c r="H415" s="29">
        <v>4.5999999999999996</v>
      </c>
      <c r="I415" s="28">
        <v>9</v>
      </c>
      <c r="J415" s="29">
        <v>100</v>
      </c>
      <c r="K415" s="27">
        <v>200</v>
      </c>
      <c r="L415" s="28">
        <v>5.6</v>
      </c>
      <c r="M415" s="29">
        <v>4.5999999999999996</v>
      </c>
      <c r="N415" s="28">
        <v>9</v>
      </c>
      <c r="O415" s="29">
        <v>100</v>
      </c>
      <c r="P415" s="27">
        <v>200</v>
      </c>
      <c r="Q415" s="28">
        <v>5.6</v>
      </c>
      <c r="R415" s="29">
        <v>4.5999999999999996</v>
      </c>
      <c r="S415" s="28">
        <v>9</v>
      </c>
      <c r="T415" s="29">
        <v>100</v>
      </c>
    </row>
    <row r="416" spans="1:20">
      <c r="A416" s="1"/>
      <c r="B416" s="8"/>
      <c r="C416" s="8"/>
      <c r="D416" s="8"/>
      <c r="E416" s="8"/>
      <c r="F416" s="59"/>
      <c r="G416" s="59">
        <f>SUM(G414:G415)</f>
        <v>7.9</v>
      </c>
      <c r="H416" s="59">
        <f>SUM(H414:H415)</f>
        <v>5.5</v>
      </c>
      <c r="I416" s="59">
        <f>SUM(I414:I415)</f>
        <v>24.2</v>
      </c>
      <c r="J416" s="59">
        <f>SUM(J414:J415)</f>
        <v>179.2</v>
      </c>
      <c r="K416" s="59"/>
      <c r="L416" s="59">
        <f>SUM(L414:L415)</f>
        <v>9.4</v>
      </c>
      <c r="M416" s="59">
        <f>SUM(M414:M415)</f>
        <v>6.1</v>
      </c>
      <c r="N416" s="59">
        <f>SUM(N414:N415)</f>
        <v>34.299999999999997</v>
      </c>
      <c r="O416" s="59">
        <f>SUM(O414:O415)</f>
        <v>232</v>
      </c>
      <c r="P416" s="59"/>
      <c r="Q416" s="59">
        <f>SUM(Q414:Q415)</f>
        <v>9.4</v>
      </c>
      <c r="R416" s="59">
        <f>SUM(R414:R415)</f>
        <v>6.1</v>
      </c>
      <c r="S416" s="59">
        <f>SUM(S414:S415)</f>
        <v>34.299999999999997</v>
      </c>
      <c r="T416" s="59">
        <f>SUM(T414:T415)</f>
        <v>232</v>
      </c>
    </row>
    <row r="417" spans="1:20">
      <c r="A417" s="1"/>
      <c r="B417" s="8"/>
      <c r="C417" s="8"/>
      <c r="D417" s="8"/>
      <c r="E417" s="8"/>
      <c r="F417" s="59"/>
      <c r="G417" s="59"/>
      <c r="H417" s="59"/>
      <c r="I417" s="59"/>
      <c r="J417" s="46">
        <v>8.4000000000000005E-2</v>
      </c>
      <c r="K417" s="34"/>
      <c r="L417" s="34"/>
      <c r="M417" s="34"/>
      <c r="N417" s="34"/>
      <c r="O417" s="36">
        <v>8.2000000000000003E-2</v>
      </c>
      <c r="P417" s="34"/>
      <c r="Q417" s="34"/>
      <c r="R417" s="34"/>
      <c r="S417" s="34"/>
      <c r="T417" s="36">
        <v>8.2000000000000003E-2</v>
      </c>
    </row>
    <row r="418" spans="1:20">
      <c r="A418" s="1"/>
      <c r="B418" s="243" t="s">
        <v>149</v>
      </c>
      <c r="C418" s="243"/>
      <c r="D418" s="243"/>
      <c r="E418" s="243"/>
      <c r="F418" s="59"/>
      <c r="G418" s="49">
        <f>G416+G403+G397+G387+G411</f>
        <v>67</v>
      </c>
      <c r="H418" s="49">
        <f>H416+H403+H397+H387+H411</f>
        <v>75.099999999999994</v>
      </c>
      <c r="I418" s="49">
        <f>I416+I403+I397+I387+I411</f>
        <v>269.8</v>
      </c>
      <c r="J418" s="49">
        <f>J416+J403+J397+J387+J411</f>
        <v>2041.4</v>
      </c>
      <c r="K418" s="49"/>
      <c r="L418" s="49">
        <f>L416+L403+L397+L387+L411</f>
        <v>84.49</v>
      </c>
      <c r="M418" s="49">
        <f>M416+M403+M397+M387+M411</f>
        <v>111.5</v>
      </c>
      <c r="N418" s="49">
        <f>N416+N403+N397+N387+N411</f>
        <v>328.72</v>
      </c>
      <c r="O418" s="49">
        <f>O416+O403+O397+O387+O411</f>
        <v>2570.5500000000002</v>
      </c>
      <c r="P418" s="49"/>
      <c r="Q418" s="49">
        <f>Q416+Q403+Q397+Q387+Q411</f>
        <v>86.29</v>
      </c>
      <c r="R418" s="49">
        <f>R416+R403+R397+R387+R411</f>
        <v>112</v>
      </c>
      <c r="S418" s="49">
        <f>S416+S403+S397+S387+S411</f>
        <v>343.02</v>
      </c>
      <c r="T418" s="49">
        <f>T416+T403+T397+T387+T411</f>
        <v>2640.95</v>
      </c>
    </row>
    <row r="419" spans="1:20">
      <c r="A419" s="1"/>
      <c r="B419" s="8"/>
      <c r="C419" s="8"/>
      <c r="D419" s="8"/>
      <c r="E419" s="8"/>
      <c r="F419" s="59"/>
      <c r="G419" s="95"/>
      <c r="H419" s="20"/>
      <c r="I419" s="20"/>
      <c r="J419" s="99"/>
      <c r="K419" s="95"/>
      <c r="L419" s="95"/>
      <c r="M419" s="20"/>
      <c r="N419" s="20"/>
      <c r="O419" s="99"/>
      <c r="P419" s="95"/>
      <c r="Q419" s="95"/>
      <c r="R419" s="20"/>
      <c r="S419" s="102"/>
      <c r="T419" s="99"/>
    </row>
    <row r="420" spans="1:20">
      <c r="A420" s="1"/>
      <c r="B420" s="8"/>
      <c r="C420" s="8"/>
      <c r="D420" s="8"/>
      <c r="E420" s="10"/>
      <c r="F420" s="59"/>
      <c r="G420" s="59"/>
      <c r="H420" s="59"/>
      <c r="I420" s="59"/>
      <c r="J420" s="93" t="s">
        <v>63</v>
      </c>
      <c r="K420" s="59"/>
      <c r="L420" s="59"/>
      <c r="M420" s="59"/>
      <c r="N420" s="59"/>
      <c r="O420" s="59"/>
      <c r="P420" s="59"/>
      <c r="Q420" s="59"/>
      <c r="R420" s="59"/>
      <c r="S420" s="59"/>
      <c r="T420" s="59"/>
    </row>
    <row r="421" spans="1:20">
      <c r="A421" s="1"/>
      <c r="B421" s="276" t="s">
        <v>128</v>
      </c>
      <c r="C421" s="277"/>
      <c r="D421" s="277"/>
      <c r="E421" s="278"/>
      <c r="F421" s="268" t="s">
        <v>129</v>
      </c>
      <c r="G421" s="269"/>
      <c r="H421" s="269"/>
      <c r="I421" s="269"/>
      <c r="J421" s="270"/>
      <c r="K421" s="268" t="s">
        <v>130</v>
      </c>
      <c r="L421" s="269"/>
      <c r="M421" s="269"/>
      <c r="N421" s="269"/>
      <c r="O421" s="270"/>
      <c r="P421" s="268" t="s">
        <v>131</v>
      </c>
      <c r="Q421" s="269"/>
      <c r="R421" s="269"/>
      <c r="S421" s="269"/>
      <c r="T421" s="270"/>
    </row>
    <row r="422" spans="1:20">
      <c r="A422" s="1"/>
      <c r="B422" s="280"/>
      <c r="C422" s="281"/>
      <c r="D422" s="281"/>
      <c r="E422" s="282"/>
      <c r="F422" s="37" t="s">
        <v>132</v>
      </c>
      <c r="G422" s="40" t="s">
        <v>15</v>
      </c>
      <c r="H422" s="40" t="s">
        <v>16</v>
      </c>
      <c r="I422" s="40" t="s">
        <v>17</v>
      </c>
      <c r="J422" s="40" t="s">
        <v>133</v>
      </c>
      <c r="K422" s="61" t="s">
        <v>132</v>
      </c>
      <c r="L422" s="40" t="s">
        <v>15</v>
      </c>
      <c r="M422" s="40" t="s">
        <v>16</v>
      </c>
      <c r="N422" s="40" t="s">
        <v>17</v>
      </c>
      <c r="O422" s="40" t="s">
        <v>133</v>
      </c>
      <c r="P422" s="37" t="s">
        <v>132</v>
      </c>
      <c r="Q422" s="40" t="s">
        <v>15</v>
      </c>
      <c r="R422" s="40" t="s">
        <v>16</v>
      </c>
      <c r="S422" s="40" t="s">
        <v>17</v>
      </c>
      <c r="T422" s="40" t="s">
        <v>133</v>
      </c>
    </row>
    <row r="423" spans="1:20">
      <c r="A423" s="1"/>
      <c r="B423" s="251" t="s">
        <v>134</v>
      </c>
      <c r="C423" s="252"/>
      <c r="D423" s="252"/>
      <c r="E423" s="252"/>
      <c r="F423" s="14">
        <v>10</v>
      </c>
      <c r="G423" s="15">
        <v>0.1</v>
      </c>
      <c r="H423" s="16">
        <v>7.3</v>
      </c>
      <c r="I423" s="15">
        <v>0.13</v>
      </c>
      <c r="J423" s="16">
        <v>66</v>
      </c>
      <c r="K423" s="41">
        <v>10</v>
      </c>
      <c r="L423" s="16">
        <v>0.1</v>
      </c>
      <c r="M423" s="15">
        <v>7.3</v>
      </c>
      <c r="N423" s="16">
        <v>0.13</v>
      </c>
      <c r="O423" s="15">
        <v>66</v>
      </c>
      <c r="P423" s="14">
        <v>10</v>
      </c>
      <c r="Q423" s="15">
        <v>0.1</v>
      </c>
      <c r="R423" s="16">
        <v>7.3</v>
      </c>
      <c r="S423" s="15">
        <v>0.13</v>
      </c>
      <c r="T423" s="16">
        <v>66</v>
      </c>
    </row>
    <row r="424" spans="1:20">
      <c r="A424" s="1"/>
      <c r="B424" s="259" t="s">
        <v>79</v>
      </c>
      <c r="C424" s="260"/>
      <c r="D424" s="260"/>
      <c r="E424" s="267"/>
      <c r="F424" s="18">
        <v>40</v>
      </c>
      <c r="G424" s="19">
        <v>10.5</v>
      </c>
      <c r="H424" s="20">
        <v>14.8</v>
      </c>
      <c r="I424" s="19">
        <v>3.4</v>
      </c>
      <c r="J424" s="19">
        <v>187.2</v>
      </c>
      <c r="K424" s="18">
        <v>60</v>
      </c>
      <c r="L424" s="19">
        <v>15.7</v>
      </c>
      <c r="M424" s="20">
        <v>22.2</v>
      </c>
      <c r="N424" s="19">
        <v>5.0999999999999996</v>
      </c>
      <c r="O424" s="19">
        <v>280.7</v>
      </c>
      <c r="P424" s="18">
        <v>60</v>
      </c>
      <c r="Q424" s="19">
        <v>15.7</v>
      </c>
      <c r="R424" s="20">
        <v>22.2</v>
      </c>
      <c r="S424" s="19">
        <v>5.0999999999999996</v>
      </c>
      <c r="T424" s="19">
        <v>280.7</v>
      </c>
    </row>
    <row r="425" spans="1:20">
      <c r="A425" s="1"/>
      <c r="B425" s="259" t="s">
        <v>21</v>
      </c>
      <c r="C425" s="260"/>
      <c r="D425" s="260"/>
      <c r="E425" s="260"/>
      <c r="F425" s="21">
        <v>100</v>
      </c>
      <c r="G425" s="19">
        <v>3.4</v>
      </c>
      <c r="H425" s="20">
        <v>2.9</v>
      </c>
      <c r="I425" s="19">
        <v>20.2</v>
      </c>
      <c r="J425" s="20">
        <v>120</v>
      </c>
      <c r="K425" s="21">
        <v>150</v>
      </c>
      <c r="L425" s="19">
        <v>5.0999999999999996</v>
      </c>
      <c r="M425" s="20">
        <v>4.4000000000000004</v>
      </c>
      <c r="N425" s="19">
        <v>30.3</v>
      </c>
      <c r="O425" s="20">
        <v>180</v>
      </c>
      <c r="P425" s="21">
        <v>150</v>
      </c>
      <c r="Q425" s="19">
        <v>5.0999999999999996</v>
      </c>
      <c r="R425" s="20">
        <v>4.4000000000000004</v>
      </c>
      <c r="S425" s="19">
        <v>30.4</v>
      </c>
      <c r="T425" s="19">
        <v>180</v>
      </c>
    </row>
    <row r="426" spans="1:20">
      <c r="A426" s="1"/>
      <c r="B426" s="259" t="s">
        <v>77</v>
      </c>
      <c r="C426" s="260"/>
      <c r="D426" s="260"/>
      <c r="E426" s="267"/>
      <c r="F426" s="18">
        <v>200</v>
      </c>
      <c r="G426" s="19">
        <v>1.4</v>
      </c>
      <c r="H426" s="20">
        <v>1</v>
      </c>
      <c r="I426" s="19">
        <v>20.2</v>
      </c>
      <c r="J426" s="20">
        <v>96</v>
      </c>
      <c r="K426" s="21">
        <v>200</v>
      </c>
      <c r="L426" s="20">
        <v>1.4</v>
      </c>
      <c r="M426" s="19">
        <v>1</v>
      </c>
      <c r="N426" s="20">
        <v>20.2</v>
      </c>
      <c r="O426" s="44">
        <v>96</v>
      </c>
      <c r="P426" s="21">
        <v>200</v>
      </c>
      <c r="Q426" s="19">
        <v>1.4</v>
      </c>
      <c r="R426" s="20">
        <v>1</v>
      </c>
      <c r="S426" s="19">
        <v>20.2</v>
      </c>
      <c r="T426" s="19">
        <v>96</v>
      </c>
    </row>
    <row r="427" spans="1:20">
      <c r="A427" s="1"/>
      <c r="B427" s="261" t="s">
        <v>24</v>
      </c>
      <c r="C427" s="262"/>
      <c r="D427" s="262"/>
      <c r="E427" s="262"/>
      <c r="F427" s="27">
        <v>20</v>
      </c>
      <c r="G427" s="28">
        <v>1.5</v>
      </c>
      <c r="H427" s="29">
        <v>0.6</v>
      </c>
      <c r="I427" s="28">
        <v>10.1</v>
      </c>
      <c r="J427" s="29">
        <v>52.8</v>
      </c>
      <c r="K427" s="27">
        <v>20</v>
      </c>
      <c r="L427" s="28">
        <v>1.5</v>
      </c>
      <c r="M427" s="29">
        <v>0.6</v>
      </c>
      <c r="N427" s="28">
        <v>10.1</v>
      </c>
      <c r="O427" s="45">
        <v>52.8</v>
      </c>
      <c r="P427" s="27">
        <v>30</v>
      </c>
      <c r="Q427" s="28">
        <v>2.2999999999999998</v>
      </c>
      <c r="R427" s="29">
        <v>0.9</v>
      </c>
      <c r="S427" s="28">
        <v>15.2</v>
      </c>
      <c r="T427" s="29">
        <v>79.2</v>
      </c>
    </row>
    <row r="428" spans="1:20">
      <c r="A428" s="1"/>
      <c r="B428" s="261"/>
      <c r="C428" s="262"/>
      <c r="D428" s="262"/>
      <c r="E428" s="262"/>
      <c r="F428" s="27"/>
      <c r="G428" s="28"/>
      <c r="H428" s="29"/>
      <c r="I428" s="28"/>
      <c r="J428" s="29"/>
      <c r="K428" s="77"/>
      <c r="L428" s="29"/>
      <c r="M428" s="28"/>
      <c r="N428" s="29"/>
      <c r="O428" s="28"/>
      <c r="P428" s="27"/>
      <c r="Q428" s="28"/>
      <c r="R428" s="29"/>
      <c r="S428" s="28"/>
      <c r="T428" s="29"/>
    </row>
    <row r="429" spans="1:20">
      <c r="A429" s="1"/>
      <c r="B429" s="8"/>
      <c r="C429" s="8"/>
      <c r="D429" s="8"/>
      <c r="E429" s="8"/>
      <c r="F429" s="57"/>
      <c r="G429" s="58">
        <f>SUM(G423:G428)</f>
        <v>16.899999999999999</v>
      </c>
      <c r="H429" s="58">
        <f>SUM(H423:H428)</f>
        <v>26.6</v>
      </c>
      <c r="I429" s="58">
        <f>SUM(I423:I428)</f>
        <v>54.03</v>
      </c>
      <c r="J429" s="58">
        <f>SUM(J423:J428)</f>
        <v>522</v>
      </c>
      <c r="K429" s="62"/>
      <c r="L429" s="58">
        <f>SUM(L423:L428)</f>
        <v>23.8</v>
      </c>
      <c r="M429" s="58">
        <f>SUM(M423:M428)</f>
        <v>35.5</v>
      </c>
      <c r="N429" s="58">
        <f>SUM(N423:N428)</f>
        <v>65.83</v>
      </c>
      <c r="O429" s="58">
        <f>SUM(O423:O428)</f>
        <v>675.5</v>
      </c>
      <c r="P429" s="62"/>
      <c r="Q429" s="58">
        <f>SUM(Q423:Q428)</f>
        <v>24.6</v>
      </c>
      <c r="R429" s="58">
        <f>SUM(R423:R428)</f>
        <v>35.799999999999997</v>
      </c>
      <c r="S429" s="58">
        <f>SUM(S423:S428)</f>
        <v>71.03</v>
      </c>
      <c r="T429" s="58">
        <f>SUM(T423:T428)</f>
        <v>701.9</v>
      </c>
    </row>
    <row r="430" spans="1:20">
      <c r="A430" s="1"/>
      <c r="B430" s="8"/>
      <c r="C430" s="8"/>
      <c r="D430" s="8"/>
      <c r="E430" s="8"/>
      <c r="F430" s="57"/>
      <c r="G430" s="59"/>
      <c r="H430" s="59"/>
      <c r="I430" s="59"/>
      <c r="J430" s="60">
        <v>0.248</v>
      </c>
      <c r="K430" s="57"/>
      <c r="L430" s="59"/>
      <c r="M430" s="59"/>
      <c r="N430" s="59"/>
      <c r="O430" s="60">
        <v>0.25</v>
      </c>
      <c r="P430" s="57"/>
      <c r="Q430" s="59"/>
      <c r="R430" s="59"/>
      <c r="S430" s="59"/>
      <c r="T430" s="60">
        <v>0.25</v>
      </c>
    </row>
    <row r="431" spans="1:20">
      <c r="A431" s="1"/>
      <c r="B431" s="263" t="s">
        <v>137</v>
      </c>
      <c r="C431" s="264"/>
      <c r="D431" s="264"/>
      <c r="E431" s="265"/>
      <c r="F431" s="37" t="s">
        <v>132</v>
      </c>
      <c r="G431" s="40" t="s">
        <v>15</v>
      </c>
      <c r="H431" s="40" t="s">
        <v>16</v>
      </c>
      <c r="I431" s="40" t="s">
        <v>17</v>
      </c>
      <c r="J431" s="40" t="s">
        <v>133</v>
      </c>
      <c r="K431" s="61" t="s">
        <v>132</v>
      </c>
      <c r="L431" s="40" t="s">
        <v>15</v>
      </c>
      <c r="M431" s="40" t="s">
        <v>16</v>
      </c>
      <c r="N431" s="40" t="s">
        <v>17</v>
      </c>
      <c r="O431" s="40" t="s">
        <v>133</v>
      </c>
      <c r="P431" s="37" t="s">
        <v>132</v>
      </c>
      <c r="Q431" s="40" t="s">
        <v>15</v>
      </c>
      <c r="R431" s="40" t="s">
        <v>16</v>
      </c>
      <c r="S431" s="40" t="s">
        <v>17</v>
      </c>
      <c r="T431" s="40" t="s">
        <v>133</v>
      </c>
    </row>
    <row r="432" spans="1:20">
      <c r="A432" s="1"/>
      <c r="B432" s="251" t="s">
        <v>178</v>
      </c>
      <c r="C432" s="252"/>
      <c r="D432" s="252"/>
      <c r="E432" s="266"/>
      <c r="F432" s="14">
        <v>50</v>
      </c>
      <c r="G432" s="15">
        <v>0.7</v>
      </c>
      <c r="H432" s="16">
        <v>2.6</v>
      </c>
      <c r="I432" s="15">
        <v>3.6</v>
      </c>
      <c r="J432" s="43">
        <v>165.3</v>
      </c>
      <c r="K432" s="14">
        <v>100</v>
      </c>
      <c r="L432" s="16">
        <v>1.4</v>
      </c>
      <c r="M432" s="15">
        <v>5.0999999999999996</v>
      </c>
      <c r="N432" s="16">
        <v>7.1</v>
      </c>
      <c r="O432" s="43">
        <v>330.6</v>
      </c>
      <c r="P432" s="14">
        <v>100</v>
      </c>
      <c r="Q432" s="16">
        <v>1.4</v>
      </c>
      <c r="R432" s="15">
        <v>5.0999999999999996</v>
      </c>
      <c r="S432" s="16">
        <v>7.1</v>
      </c>
      <c r="T432" s="43">
        <v>330.6</v>
      </c>
    </row>
    <row r="433" spans="1:20">
      <c r="A433" s="1"/>
      <c r="B433" s="259" t="s">
        <v>160</v>
      </c>
      <c r="C433" s="260"/>
      <c r="D433" s="260"/>
      <c r="E433" s="260"/>
      <c r="F433" s="21" t="s">
        <v>28</v>
      </c>
      <c r="G433" s="20">
        <v>1.9</v>
      </c>
      <c r="H433" s="19">
        <v>5.8</v>
      </c>
      <c r="I433" s="20">
        <v>7.5</v>
      </c>
      <c r="J433" s="19">
        <v>92.6</v>
      </c>
      <c r="K433" s="18" t="s">
        <v>161</v>
      </c>
      <c r="L433" s="19">
        <v>2.2999999999999998</v>
      </c>
      <c r="M433" s="19">
        <v>6.8</v>
      </c>
      <c r="N433" s="74">
        <v>9.3000000000000007</v>
      </c>
      <c r="O433" s="44">
        <v>110.6</v>
      </c>
      <c r="P433" s="21" t="s">
        <v>161</v>
      </c>
      <c r="Q433" s="19">
        <v>2.2999999999999998</v>
      </c>
      <c r="R433" s="20">
        <v>6.8</v>
      </c>
      <c r="S433" s="19">
        <v>9.3000000000000007</v>
      </c>
      <c r="T433" s="19">
        <v>110.6</v>
      </c>
    </row>
    <row r="434" spans="1:20">
      <c r="A434" s="1"/>
      <c r="B434" s="259" t="s">
        <v>214</v>
      </c>
      <c r="C434" s="260"/>
      <c r="D434" s="260"/>
      <c r="E434" s="260"/>
      <c r="F434" s="21">
        <v>50</v>
      </c>
      <c r="G434" s="20">
        <v>5.9</v>
      </c>
      <c r="H434" s="19">
        <v>12.6</v>
      </c>
      <c r="I434" s="20">
        <v>5.8</v>
      </c>
      <c r="J434" s="19">
        <v>161</v>
      </c>
      <c r="K434" s="18">
        <v>75</v>
      </c>
      <c r="L434" s="19">
        <v>8.6999999999999993</v>
      </c>
      <c r="M434" s="20">
        <v>18.899999999999999</v>
      </c>
      <c r="N434" s="19">
        <v>8.6999999999999993</v>
      </c>
      <c r="O434" s="20">
        <v>241.5</v>
      </c>
      <c r="P434" s="21">
        <v>75</v>
      </c>
      <c r="Q434" s="19">
        <v>8.6999999999999993</v>
      </c>
      <c r="R434" s="20">
        <v>18.899999999999999</v>
      </c>
      <c r="S434" s="19">
        <v>8.6999999999999993</v>
      </c>
      <c r="T434" s="19">
        <v>241.5</v>
      </c>
    </row>
    <row r="435" spans="1:20">
      <c r="A435" s="1"/>
      <c r="B435" s="259" t="s">
        <v>188</v>
      </c>
      <c r="C435" s="260"/>
      <c r="D435" s="260"/>
      <c r="E435" s="260"/>
      <c r="F435" s="21">
        <v>100</v>
      </c>
      <c r="G435" s="20">
        <v>2</v>
      </c>
      <c r="H435" s="19">
        <v>3.2</v>
      </c>
      <c r="I435" s="20">
        <v>13.4</v>
      </c>
      <c r="J435" s="19">
        <v>92</v>
      </c>
      <c r="K435" s="21">
        <v>150</v>
      </c>
      <c r="L435" s="20">
        <v>3.1</v>
      </c>
      <c r="M435" s="19">
        <v>4.9000000000000004</v>
      </c>
      <c r="N435" s="20">
        <v>20.100000000000001</v>
      </c>
      <c r="O435" s="19">
        <v>138</v>
      </c>
      <c r="P435" s="21">
        <v>150</v>
      </c>
      <c r="Q435" s="20">
        <v>3.1</v>
      </c>
      <c r="R435" s="19">
        <v>4.9000000000000004</v>
      </c>
      <c r="S435" s="20">
        <v>20.100000000000001</v>
      </c>
      <c r="T435" s="19">
        <v>138</v>
      </c>
    </row>
    <row r="436" spans="1:20">
      <c r="A436" s="1"/>
      <c r="B436" s="259" t="s">
        <v>73</v>
      </c>
      <c r="C436" s="260"/>
      <c r="D436" s="260"/>
      <c r="E436" s="260"/>
      <c r="F436" s="21">
        <v>200</v>
      </c>
      <c r="G436" s="20">
        <v>1</v>
      </c>
      <c r="H436" s="19">
        <v>0.2</v>
      </c>
      <c r="I436" s="20">
        <v>20.2</v>
      </c>
      <c r="J436" s="19">
        <v>92</v>
      </c>
      <c r="K436" s="18">
        <v>200</v>
      </c>
      <c r="L436" s="19">
        <v>1</v>
      </c>
      <c r="M436" s="20">
        <v>0.2</v>
      </c>
      <c r="N436" s="19">
        <v>20.2</v>
      </c>
      <c r="O436" s="20">
        <v>92</v>
      </c>
      <c r="P436" s="21">
        <v>200</v>
      </c>
      <c r="Q436" s="20">
        <v>1</v>
      </c>
      <c r="R436" s="19">
        <v>0.2</v>
      </c>
      <c r="S436" s="20">
        <v>20.2</v>
      </c>
      <c r="T436" s="19">
        <v>92</v>
      </c>
    </row>
    <row r="437" spans="1:20">
      <c r="A437" s="1"/>
      <c r="B437" s="259" t="s">
        <v>24</v>
      </c>
      <c r="C437" s="260"/>
      <c r="D437" s="260"/>
      <c r="E437" s="260"/>
      <c r="F437" s="21">
        <v>30</v>
      </c>
      <c r="G437" s="20">
        <v>2.2999999999999998</v>
      </c>
      <c r="H437" s="19">
        <v>0.9</v>
      </c>
      <c r="I437" s="20">
        <v>15.2</v>
      </c>
      <c r="J437" s="19">
        <v>79.2</v>
      </c>
      <c r="K437" s="18">
        <v>30</v>
      </c>
      <c r="L437" s="19">
        <v>2.2999999999999998</v>
      </c>
      <c r="M437" s="20">
        <v>0.9</v>
      </c>
      <c r="N437" s="19">
        <v>15.2</v>
      </c>
      <c r="O437" s="20">
        <v>79.2</v>
      </c>
      <c r="P437" s="21">
        <v>30</v>
      </c>
      <c r="Q437" s="20">
        <v>2.2999999999999998</v>
      </c>
      <c r="R437" s="19">
        <v>0.9</v>
      </c>
      <c r="S437" s="20">
        <v>15.2</v>
      </c>
      <c r="T437" s="19">
        <v>79.2</v>
      </c>
    </row>
    <row r="438" spans="1:20">
      <c r="A438" s="1"/>
      <c r="B438" s="261" t="s">
        <v>34</v>
      </c>
      <c r="C438" s="262"/>
      <c r="D438" s="262"/>
      <c r="E438" s="262"/>
      <c r="F438" s="27">
        <v>40</v>
      </c>
      <c r="G438" s="28">
        <v>2</v>
      </c>
      <c r="H438" s="29">
        <v>0.4</v>
      </c>
      <c r="I438" s="28">
        <v>18.399999999999999</v>
      </c>
      <c r="J438" s="29">
        <v>88</v>
      </c>
      <c r="K438" s="77">
        <v>50</v>
      </c>
      <c r="L438" s="29">
        <v>2.5</v>
      </c>
      <c r="M438" s="28">
        <v>0.5</v>
      </c>
      <c r="N438" s="29">
        <v>23</v>
      </c>
      <c r="O438" s="28">
        <v>110</v>
      </c>
      <c r="P438" s="27">
        <v>50</v>
      </c>
      <c r="Q438" s="28">
        <v>2.5</v>
      </c>
      <c r="R438" s="29">
        <v>0.5</v>
      </c>
      <c r="S438" s="28">
        <v>23</v>
      </c>
      <c r="T438" s="29">
        <v>110</v>
      </c>
    </row>
    <row r="439" spans="1:20">
      <c r="A439" s="1"/>
      <c r="B439" s="8"/>
      <c r="C439" s="8"/>
      <c r="D439" s="8"/>
      <c r="E439" s="8"/>
      <c r="F439" s="57"/>
      <c r="G439" s="58">
        <f>SUM(G432:G438)</f>
        <v>15.8</v>
      </c>
      <c r="H439" s="58">
        <f>SUM(H432:H438)</f>
        <v>25.7</v>
      </c>
      <c r="I439" s="58">
        <f>SUM(I432:I438)</f>
        <v>84.1</v>
      </c>
      <c r="J439" s="58">
        <f>SUM(J432:J438)</f>
        <v>770.1</v>
      </c>
      <c r="K439" s="62"/>
      <c r="L439" s="58">
        <f>SUM(L432:L438)</f>
        <v>21.3</v>
      </c>
      <c r="M439" s="58">
        <f>SUM(M432:M438)</f>
        <v>37.299999999999997</v>
      </c>
      <c r="N439" s="58">
        <f>SUM(N432:N438)</f>
        <v>103.6</v>
      </c>
      <c r="O439" s="58">
        <f>SUM(O432:O438)</f>
        <v>1101.9000000000001</v>
      </c>
      <c r="P439" s="62"/>
      <c r="Q439" s="58">
        <f>SUM(Q432:Q438)</f>
        <v>21.3</v>
      </c>
      <c r="R439" s="58">
        <f>SUM(R432:R438)</f>
        <v>37.299999999999997</v>
      </c>
      <c r="S439" s="58">
        <f>SUM(S432:S438)</f>
        <v>103.6</v>
      </c>
      <c r="T439" s="58">
        <f>SUM(T432:T438)</f>
        <v>1101.9000000000001</v>
      </c>
    </row>
    <row r="440" spans="1:20">
      <c r="A440" s="1"/>
      <c r="B440" s="8"/>
      <c r="C440" s="8"/>
      <c r="D440" s="8"/>
      <c r="E440" s="8"/>
      <c r="F440" s="57"/>
      <c r="G440" s="59"/>
      <c r="H440" s="59"/>
      <c r="I440" s="59"/>
      <c r="J440" s="60">
        <v>0.35</v>
      </c>
      <c r="K440" s="57"/>
      <c r="L440" s="59"/>
      <c r="M440" s="59"/>
      <c r="N440" s="59"/>
      <c r="O440" s="60">
        <v>0.35</v>
      </c>
      <c r="P440" s="57"/>
      <c r="Q440" s="59"/>
      <c r="R440" s="59"/>
      <c r="S440" s="59"/>
      <c r="T440" s="60">
        <v>0.35</v>
      </c>
    </row>
    <row r="441" spans="1:20">
      <c r="A441" s="1"/>
      <c r="B441" s="263" t="s">
        <v>140</v>
      </c>
      <c r="C441" s="264"/>
      <c r="D441" s="264"/>
      <c r="E441" s="265"/>
      <c r="F441" s="37" t="s">
        <v>132</v>
      </c>
      <c r="G441" s="40" t="s">
        <v>15</v>
      </c>
      <c r="H441" s="40" t="s">
        <v>16</v>
      </c>
      <c r="I441" s="40" t="s">
        <v>17</v>
      </c>
      <c r="J441" s="40" t="s">
        <v>133</v>
      </c>
      <c r="K441" s="61" t="s">
        <v>132</v>
      </c>
      <c r="L441" s="40" t="s">
        <v>15</v>
      </c>
      <c r="M441" s="40" t="s">
        <v>16</v>
      </c>
      <c r="N441" s="40" t="s">
        <v>17</v>
      </c>
      <c r="O441" s="40" t="s">
        <v>133</v>
      </c>
      <c r="P441" s="37" t="s">
        <v>132</v>
      </c>
      <c r="Q441" s="40" t="s">
        <v>15</v>
      </c>
      <c r="R441" s="40" t="s">
        <v>16</v>
      </c>
      <c r="S441" s="40" t="s">
        <v>17</v>
      </c>
      <c r="T441" s="40" t="s">
        <v>133</v>
      </c>
    </row>
    <row r="442" spans="1:20">
      <c r="A442" s="1"/>
      <c r="B442" s="251" t="s">
        <v>141</v>
      </c>
      <c r="C442" s="252"/>
      <c r="D442" s="252"/>
      <c r="E442" s="266"/>
      <c r="F442" s="41">
        <v>100</v>
      </c>
      <c r="G442" s="16">
        <v>0.4</v>
      </c>
      <c r="H442" s="15">
        <v>0.4</v>
      </c>
      <c r="I442" s="16">
        <v>9.8000000000000007</v>
      </c>
      <c r="J442" s="15">
        <v>45</v>
      </c>
      <c r="K442" s="14">
        <v>150</v>
      </c>
      <c r="L442" s="16">
        <v>0.6</v>
      </c>
      <c r="M442" s="15">
        <v>0.6</v>
      </c>
      <c r="N442" s="16">
        <v>14.7</v>
      </c>
      <c r="O442" s="15">
        <v>67.5</v>
      </c>
      <c r="P442" s="14">
        <v>150</v>
      </c>
      <c r="Q442" s="16">
        <v>0.6</v>
      </c>
      <c r="R442" s="15">
        <v>0.6</v>
      </c>
      <c r="S442" s="16">
        <v>14.7</v>
      </c>
      <c r="T442" s="16">
        <v>67.5</v>
      </c>
    </row>
    <row r="443" spans="1:20">
      <c r="A443" s="1"/>
      <c r="B443" s="259" t="s">
        <v>109</v>
      </c>
      <c r="C443" s="260"/>
      <c r="D443" s="260"/>
      <c r="E443" s="260"/>
      <c r="F443" s="21" t="s">
        <v>75</v>
      </c>
      <c r="G443" s="20">
        <v>9</v>
      </c>
      <c r="H443" s="19">
        <v>6.6</v>
      </c>
      <c r="I443" s="20">
        <v>10.8</v>
      </c>
      <c r="J443" s="19">
        <v>139.4</v>
      </c>
      <c r="K443" s="21" t="s">
        <v>75</v>
      </c>
      <c r="L443" s="20">
        <v>9</v>
      </c>
      <c r="M443" s="19">
        <v>6.6</v>
      </c>
      <c r="N443" s="20">
        <v>10.8</v>
      </c>
      <c r="O443" s="19">
        <v>139.4</v>
      </c>
      <c r="P443" s="21" t="s">
        <v>75</v>
      </c>
      <c r="Q443" s="20">
        <v>9</v>
      </c>
      <c r="R443" s="19">
        <v>6.6</v>
      </c>
      <c r="S443" s="20">
        <v>10.8</v>
      </c>
      <c r="T443" s="19">
        <v>139.4</v>
      </c>
    </row>
    <row r="444" spans="1:20">
      <c r="A444" s="1"/>
      <c r="B444" s="261" t="s">
        <v>215</v>
      </c>
      <c r="C444" s="262"/>
      <c r="D444" s="262"/>
      <c r="E444" s="262"/>
      <c r="F444" s="27">
        <v>200</v>
      </c>
      <c r="G444" s="28">
        <v>0.8</v>
      </c>
      <c r="H444" s="29">
        <v>0</v>
      </c>
      <c r="I444" s="28">
        <v>19.600000000000001</v>
      </c>
      <c r="J444" s="29">
        <v>82</v>
      </c>
      <c r="K444" s="77">
        <v>200</v>
      </c>
      <c r="L444" s="29">
        <v>0.8</v>
      </c>
      <c r="M444" s="28">
        <v>0</v>
      </c>
      <c r="N444" s="29">
        <v>19.600000000000001</v>
      </c>
      <c r="O444" s="28">
        <v>82</v>
      </c>
      <c r="P444" s="27">
        <v>200</v>
      </c>
      <c r="Q444" s="28">
        <v>0.8</v>
      </c>
      <c r="R444" s="29">
        <v>0</v>
      </c>
      <c r="S444" s="28">
        <v>19.600000000000001</v>
      </c>
      <c r="T444" s="29">
        <v>82</v>
      </c>
    </row>
    <row r="445" spans="1:20">
      <c r="A445" s="1"/>
      <c r="B445" s="8"/>
      <c r="C445" s="8"/>
      <c r="D445" s="8"/>
      <c r="E445" s="8"/>
      <c r="F445" s="57"/>
      <c r="G445" s="58">
        <f>SUM(G442:G444)</f>
        <v>10.199999999999999</v>
      </c>
      <c r="H445" s="58">
        <f>SUM(H442:H444)</f>
        <v>7</v>
      </c>
      <c r="I445" s="58">
        <f>SUM(I442:I444)</f>
        <v>40.200000000000003</v>
      </c>
      <c r="J445" s="58">
        <f>SUM(J442:J444)</f>
        <v>266.39999999999998</v>
      </c>
      <c r="K445" s="62"/>
      <c r="L445" s="58">
        <f>SUM(L442:L444)</f>
        <v>10.4</v>
      </c>
      <c r="M445" s="58">
        <f>SUM(M442:M444)</f>
        <v>7.2</v>
      </c>
      <c r="N445" s="58">
        <f>SUM(N442:N444)</f>
        <v>45.1</v>
      </c>
      <c r="O445" s="58">
        <f>SUM(O442:O444)</f>
        <v>288.89999999999998</v>
      </c>
      <c r="P445" s="62"/>
      <c r="Q445" s="58">
        <f>SUM(Q442:Q444)</f>
        <v>10.4</v>
      </c>
      <c r="R445" s="58">
        <f>SUM(R442:R444)</f>
        <v>7.2</v>
      </c>
      <c r="S445" s="58">
        <f>SUM(S442:S444)</f>
        <v>45.1</v>
      </c>
      <c r="T445" s="58">
        <f>SUM(T442:T444)</f>
        <v>288.89999999999998</v>
      </c>
    </row>
    <row r="446" spans="1:20">
      <c r="A446" s="1"/>
      <c r="B446" s="8"/>
      <c r="C446" s="8"/>
      <c r="D446" s="8"/>
      <c r="E446" s="8"/>
      <c r="F446" s="57"/>
      <c r="G446" s="59"/>
      <c r="H446" s="59"/>
      <c r="I446" s="59"/>
      <c r="J446" s="60">
        <f>J445/2100</f>
        <v>0.126857142857143</v>
      </c>
      <c r="K446" s="57"/>
      <c r="L446" s="59"/>
      <c r="M446" s="59"/>
      <c r="N446" s="59"/>
      <c r="O446" s="60">
        <f>O445/2700</f>
        <v>0.107</v>
      </c>
      <c r="P446" s="57"/>
      <c r="Q446" s="59"/>
      <c r="R446" s="59"/>
      <c r="S446" s="59"/>
      <c r="T446" s="60">
        <f>T445/2700</f>
        <v>0.107</v>
      </c>
    </row>
    <row r="447" spans="1:20">
      <c r="A447" s="1"/>
      <c r="B447" s="263" t="s">
        <v>144</v>
      </c>
      <c r="C447" s="264"/>
      <c r="D447" s="264"/>
      <c r="E447" s="265"/>
      <c r="F447" s="37" t="s">
        <v>132</v>
      </c>
      <c r="G447" s="40" t="s">
        <v>15</v>
      </c>
      <c r="H447" s="40" t="s">
        <v>16</v>
      </c>
      <c r="I447" s="40" t="s">
        <v>17</v>
      </c>
      <c r="J447" s="40" t="s">
        <v>133</v>
      </c>
      <c r="K447" s="61" t="s">
        <v>132</v>
      </c>
      <c r="L447" s="40" t="s">
        <v>15</v>
      </c>
      <c r="M447" s="40" t="s">
        <v>16</v>
      </c>
      <c r="N447" s="40" t="s">
        <v>17</v>
      </c>
      <c r="O447" s="40" t="s">
        <v>133</v>
      </c>
      <c r="P447" s="37" t="s">
        <v>132</v>
      </c>
      <c r="Q447" s="40" t="s">
        <v>15</v>
      </c>
      <c r="R447" s="40" t="s">
        <v>16</v>
      </c>
      <c r="S447" s="40" t="s">
        <v>17</v>
      </c>
      <c r="T447" s="40" t="s">
        <v>133</v>
      </c>
    </row>
    <row r="448" spans="1:20">
      <c r="A448" s="1"/>
      <c r="B448" s="251" t="s">
        <v>150</v>
      </c>
      <c r="C448" s="252"/>
      <c r="D448" s="252"/>
      <c r="E448" s="252"/>
      <c r="F448" s="14">
        <v>50</v>
      </c>
      <c r="G448" s="81">
        <v>0.4</v>
      </c>
      <c r="H448" s="82">
        <v>0.1</v>
      </c>
      <c r="I448" s="81">
        <v>1</v>
      </c>
      <c r="J448" s="82">
        <v>5.5</v>
      </c>
      <c r="K448" s="14">
        <v>50</v>
      </c>
      <c r="L448" s="81">
        <v>0.4</v>
      </c>
      <c r="M448" s="82">
        <v>0.1</v>
      </c>
      <c r="N448" s="81">
        <v>1</v>
      </c>
      <c r="O448" s="82">
        <v>5.5</v>
      </c>
      <c r="P448" s="14">
        <v>50</v>
      </c>
      <c r="Q448" s="81">
        <v>0.4</v>
      </c>
      <c r="R448" s="82">
        <v>0.1</v>
      </c>
      <c r="S448" s="81">
        <v>1</v>
      </c>
      <c r="T448" s="82">
        <v>5.5</v>
      </c>
    </row>
    <row r="449" spans="1:20" ht="24.75" customHeight="1">
      <c r="A449" s="1"/>
      <c r="B449" s="253" t="s">
        <v>180</v>
      </c>
      <c r="C449" s="254"/>
      <c r="D449" s="254"/>
      <c r="E449" s="254"/>
      <c r="F449" s="21" t="s">
        <v>181</v>
      </c>
      <c r="G449" s="89">
        <v>12.2</v>
      </c>
      <c r="H449" s="90">
        <v>16.899999999999999</v>
      </c>
      <c r="I449" s="89">
        <v>24.1</v>
      </c>
      <c r="J449" s="101">
        <v>298.10000000000002</v>
      </c>
      <c r="K449" s="21" t="s">
        <v>182</v>
      </c>
      <c r="L449" s="90">
        <v>16.2</v>
      </c>
      <c r="M449" s="89">
        <v>22.5</v>
      </c>
      <c r="N449" s="90">
        <v>32.1</v>
      </c>
      <c r="O449" s="89">
        <v>397.5</v>
      </c>
      <c r="P449" s="21" t="s">
        <v>182</v>
      </c>
      <c r="Q449" s="89">
        <v>16.2</v>
      </c>
      <c r="R449" s="90">
        <v>22.5</v>
      </c>
      <c r="S449" s="89">
        <v>32.1</v>
      </c>
      <c r="T449" s="90">
        <v>397.5</v>
      </c>
    </row>
    <row r="450" spans="1:20">
      <c r="A450" s="1"/>
      <c r="B450" s="259" t="s">
        <v>211</v>
      </c>
      <c r="C450" s="260"/>
      <c r="D450" s="260"/>
      <c r="E450" s="267"/>
      <c r="F450" s="18">
        <v>200</v>
      </c>
      <c r="G450" s="19">
        <v>0.4</v>
      </c>
      <c r="H450" s="20">
        <v>9.6000000000000002E-2</v>
      </c>
      <c r="I450" s="19">
        <v>12</v>
      </c>
      <c r="J450" s="19">
        <v>48</v>
      </c>
      <c r="K450" s="18">
        <v>200</v>
      </c>
      <c r="L450" s="19">
        <v>0.4</v>
      </c>
      <c r="M450" s="20">
        <v>9.6000000000000002E-2</v>
      </c>
      <c r="N450" s="19">
        <v>12</v>
      </c>
      <c r="O450" s="19">
        <v>48</v>
      </c>
      <c r="P450" s="18">
        <v>200</v>
      </c>
      <c r="Q450" s="19">
        <v>0.4</v>
      </c>
      <c r="R450" s="20">
        <v>9.6000000000000002E-2</v>
      </c>
      <c r="S450" s="19">
        <v>12</v>
      </c>
      <c r="T450" s="19">
        <v>48</v>
      </c>
    </row>
    <row r="451" spans="1:20">
      <c r="A451" s="1"/>
      <c r="B451" s="261" t="s">
        <v>34</v>
      </c>
      <c r="C451" s="262"/>
      <c r="D451" s="262"/>
      <c r="E451" s="271"/>
      <c r="F451" s="77">
        <v>30</v>
      </c>
      <c r="G451" s="29">
        <v>1.5</v>
      </c>
      <c r="H451" s="28">
        <v>0.3</v>
      </c>
      <c r="I451" s="29">
        <v>13.8</v>
      </c>
      <c r="J451" s="29">
        <v>66</v>
      </c>
      <c r="K451" s="77">
        <v>30</v>
      </c>
      <c r="L451" s="29">
        <v>1.5</v>
      </c>
      <c r="M451" s="28">
        <v>0.3</v>
      </c>
      <c r="N451" s="29">
        <v>13.8</v>
      </c>
      <c r="O451" s="29">
        <v>66</v>
      </c>
      <c r="P451" s="56">
        <v>50</v>
      </c>
      <c r="Q451" s="29">
        <v>2.5</v>
      </c>
      <c r="R451" s="28">
        <v>0.5</v>
      </c>
      <c r="S451" s="29">
        <v>23</v>
      </c>
      <c r="T451" s="29">
        <v>110</v>
      </c>
    </row>
    <row r="452" spans="1:20">
      <c r="A452" s="1"/>
      <c r="B452" s="261"/>
      <c r="C452" s="262"/>
      <c r="D452" s="262"/>
      <c r="E452" s="262"/>
      <c r="F452" s="27">
        <v>30</v>
      </c>
      <c r="G452" s="28">
        <v>1.5</v>
      </c>
      <c r="H452" s="29">
        <v>0.3</v>
      </c>
      <c r="I452" s="28">
        <v>13.8</v>
      </c>
      <c r="J452" s="29">
        <v>66</v>
      </c>
      <c r="K452" s="77">
        <v>30</v>
      </c>
      <c r="L452" s="29">
        <v>1.5</v>
      </c>
      <c r="M452" s="28">
        <v>0.3</v>
      </c>
      <c r="N452" s="29">
        <v>13.8</v>
      </c>
      <c r="O452" s="28">
        <v>66</v>
      </c>
      <c r="P452" s="27">
        <v>50</v>
      </c>
      <c r="Q452" s="28">
        <v>2.5</v>
      </c>
      <c r="R452" s="29">
        <v>0.5</v>
      </c>
      <c r="S452" s="28">
        <v>23</v>
      </c>
      <c r="T452" s="29">
        <v>110</v>
      </c>
    </row>
    <row r="453" spans="1:20">
      <c r="A453" s="1"/>
      <c r="B453" s="8"/>
      <c r="C453" s="8"/>
      <c r="D453" s="8"/>
      <c r="E453" s="8"/>
      <c r="F453" s="57"/>
      <c r="G453" s="58">
        <f>SUM(G448:G452)</f>
        <v>16</v>
      </c>
      <c r="H453" s="58">
        <f>SUM(H448:H452)</f>
        <v>17.696000000000002</v>
      </c>
      <c r="I453" s="58">
        <f>SUM(I448:I452)</f>
        <v>64.7</v>
      </c>
      <c r="J453" s="58">
        <f>SUM(J448:J452)</f>
        <v>483.6</v>
      </c>
      <c r="K453" s="62"/>
      <c r="L453" s="58">
        <f>SUM(L448:L452)</f>
        <v>20</v>
      </c>
      <c r="M453" s="58">
        <f>SUM(M448:M452)</f>
        <v>23.295999999999999</v>
      </c>
      <c r="N453" s="58">
        <f>SUM(N448:N452)</f>
        <v>72.7</v>
      </c>
      <c r="O453" s="58">
        <f>SUM(O448:O452)</f>
        <v>583</v>
      </c>
      <c r="P453" s="62"/>
      <c r="Q453" s="58">
        <f>SUM(Q448:Q452)</f>
        <v>22</v>
      </c>
      <c r="R453" s="58">
        <f>SUM(R448:R452)</f>
        <v>23.696000000000002</v>
      </c>
      <c r="S453" s="58">
        <f>SUM(S448:S452)</f>
        <v>91.1</v>
      </c>
      <c r="T453" s="58">
        <f>SUM(T448:T452)</f>
        <v>671</v>
      </c>
    </row>
    <row r="454" spans="1:20">
      <c r="A454" s="1"/>
      <c r="B454" s="8"/>
      <c r="C454" s="8"/>
      <c r="D454" s="8"/>
      <c r="E454" s="8"/>
      <c r="F454" s="57"/>
      <c r="G454" s="59"/>
      <c r="H454" s="59"/>
      <c r="I454" s="59"/>
      <c r="J454" s="60">
        <f>J453/2100</f>
        <v>0.23028571428571401</v>
      </c>
      <c r="K454" s="57"/>
      <c r="L454" s="59"/>
      <c r="M454" s="59"/>
      <c r="N454" s="59"/>
      <c r="O454" s="60">
        <f>O453/2700</f>
        <v>0.21592592592592599</v>
      </c>
      <c r="P454" s="57"/>
      <c r="Q454" s="59"/>
      <c r="R454" s="59"/>
      <c r="S454" s="59"/>
      <c r="T454" s="60">
        <f>T453/2700</f>
        <v>0.248518518518519</v>
      </c>
    </row>
    <row r="455" spans="1:20">
      <c r="A455" s="1"/>
      <c r="B455" s="263" t="s">
        <v>147</v>
      </c>
      <c r="C455" s="264"/>
      <c r="D455" s="264"/>
      <c r="E455" s="265"/>
      <c r="F455" s="37" t="s">
        <v>132</v>
      </c>
      <c r="G455" s="40" t="s">
        <v>15</v>
      </c>
      <c r="H455" s="40" t="s">
        <v>16</v>
      </c>
      <c r="I455" s="40" t="s">
        <v>17</v>
      </c>
      <c r="J455" s="40" t="s">
        <v>133</v>
      </c>
      <c r="K455" s="61" t="s">
        <v>132</v>
      </c>
      <c r="L455" s="40" t="s">
        <v>15</v>
      </c>
      <c r="M455" s="40" t="s">
        <v>16</v>
      </c>
      <c r="N455" s="40" t="s">
        <v>17</v>
      </c>
      <c r="O455" s="40" t="s">
        <v>133</v>
      </c>
      <c r="P455" s="37" t="s">
        <v>132</v>
      </c>
      <c r="Q455" s="40" t="s">
        <v>15</v>
      </c>
      <c r="R455" s="40" t="s">
        <v>16</v>
      </c>
      <c r="S455" s="40" t="s">
        <v>17</v>
      </c>
      <c r="T455" s="40" t="s">
        <v>133</v>
      </c>
    </row>
    <row r="456" spans="1:20">
      <c r="A456" s="1"/>
      <c r="B456" s="259" t="s">
        <v>24</v>
      </c>
      <c r="C456" s="260"/>
      <c r="D456" s="260"/>
      <c r="E456" s="260"/>
      <c r="F456" s="17">
        <v>20</v>
      </c>
      <c r="G456" s="16">
        <v>1.5</v>
      </c>
      <c r="H456" s="15">
        <v>0.6</v>
      </c>
      <c r="I456" s="16">
        <v>10.1</v>
      </c>
      <c r="J456" s="75">
        <v>52.8</v>
      </c>
      <c r="K456" s="21">
        <v>30</v>
      </c>
      <c r="L456" s="19">
        <v>2.2999999999999998</v>
      </c>
      <c r="M456" s="19">
        <v>0.9</v>
      </c>
      <c r="N456" s="20">
        <v>15.2</v>
      </c>
      <c r="O456" s="44">
        <v>79.2</v>
      </c>
      <c r="P456" s="21">
        <v>30</v>
      </c>
      <c r="Q456" s="20">
        <v>2.2999999999999998</v>
      </c>
      <c r="R456" s="19">
        <v>0.9</v>
      </c>
      <c r="S456" s="20">
        <v>15.2</v>
      </c>
      <c r="T456" s="19">
        <v>79.2</v>
      </c>
    </row>
    <row r="457" spans="1:20">
      <c r="A457" s="1"/>
      <c r="B457" s="261" t="s">
        <v>148</v>
      </c>
      <c r="C457" s="262"/>
      <c r="D457" s="262"/>
      <c r="E457" s="262"/>
      <c r="F457" s="27">
        <v>200</v>
      </c>
      <c r="G457" s="28">
        <v>6</v>
      </c>
      <c r="H457" s="29">
        <v>3</v>
      </c>
      <c r="I457" s="28">
        <v>7.6</v>
      </c>
      <c r="J457" s="29">
        <v>60</v>
      </c>
      <c r="K457" s="27">
        <v>200</v>
      </c>
      <c r="L457" s="28">
        <v>6</v>
      </c>
      <c r="M457" s="29">
        <v>3</v>
      </c>
      <c r="N457" s="28">
        <v>7.6</v>
      </c>
      <c r="O457" s="29">
        <v>60</v>
      </c>
      <c r="P457" s="27">
        <v>200</v>
      </c>
      <c r="Q457" s="28">
        <v>6</v>
      </c>
      <c r="R457" s="29">
        <v>3</v>
      </c>
      <c r="S457" s="28">
        <v>7.6</v>
      </c>
      <c r="T457" s="29">
        <v>60</v>
      </c>
    </row>
    <row r="458" spans="1:20">
      <c r="A458" s="1"/>
      <c r="B458" s="8"/>
      <c r="C458" s="8"/>
      <c r="D458" s="8"/>
      <c r="E458" s="8"/>
      <c r="F458" s="59"/>
      <c r="G458" s="58">
        <f>SUM(G456:G457)</f>
        <v>7.5</v>
      </c>
      <c r="H458" s="58">
        <f>SUM(H456:H457)</f>
        <v>3.6</v>
      </c>
      <c r="I458" s="58">
        <f>SUM(I456:I457)</f>
        <v>17.7</v>
      </c>
      <c r="J458" s="58">
        <f>SUM(J456:J457)</f>
        <v>112.8</v>
      </c>
      <c r="K458" s="58"/>
      <c r="L458" s="58">
        <f>SUM(L456:L457)</f>
        <v>8.3000000000000007</v>
      </c>
      <c r="M458" s="58">
        <f>SUM(M456:M457)</f>
        <v>3.9</v>
      </c>
      <c r="N458" s="58">
        <f>SUM(N456:N457)</f>
        <v>22.8</v>
      </c>
      <c r="O458" s="58">
        <f>SUM(O456:O457)</f>
        <v>139.19999999999999</v>
      </c>
      <c r="P458" s="58"/>
      <c r="Q458" s="58">
        <f>SUM(Q456:Q457)</f>
        <v>8.3000000000000007</v>
      </c>
      <c r="R458" s="58">
        <f>SUM(R456:R457)</f>
        <v>3.9</v>
      </c>
      <c r="S458" s="58">
        <f>SUM(S456:S457)</f>
        <v>22.8</v>
      </c>
      <c r="T458" s="58">
        <f>SUM(T456:T457)</f>
        <v>139.19999999999999</v>
      </c>
    </row>
    <row r="459" spans="1:20">
      <c r="A459" s="1"/>
      <c r="B459" s="8"/>
      <c r="C459" s="8"/>
      <c r="D459" s="8"/>
      <c r="E459" s="8"/>
      <c r="F459" s="59"/>
      <c r="G459" s="59"/>
      <c r="H459" s="59"/>
      <c r="I459" s="59"/>
      <c r="J459" s="46">
        <v>8.2000000000000003E-2</v>
      </c>
      <c r="K459" s="34"/>
      <c r="L459" s="34"/>
      <c r="M459" s="34"/>
      <c r="N459" s="34"/>
      <c r="O459" s="36">
        <v>0.08</v>
      </c>
      <c r="P459" s="34"/>
      <c r="Q459" s="34"/>
      <c r="R459" s="34"/>
      <c r="S459" s="34"/>
      <c r="T459" s="36">
        <v>0.08</v>
      </c>
    </row>
    <row r="460" spans="1:20">
      <c r="A460" s="1"/>
      <c r="B460" s="243" t="s">
        <v>149</v>
      </c>
      <c r="C460" s="243"/>
      <c r="D460" s="243"/>
      <c r="E460" s="243"/>
      <c r="F460" s="59"/>
      <c r="G460" s="49">
        <f>G458+G445+G439+G429+G453</f>
        <v>66.400000000000006</v>
      </c>
      <c r="H460" s="49">
        <f>H458+H445+H439+H429+H453</f>
        <v>80.596000000000004</v>
      </c>
      <c r="I460" s="49">
        <f>I458+I445+I439+I429+I453</f>
        <v>260.73</v>
      </c>
      <c r="J460" s="49">
        <f>J458+J445+J439+J429+J453</f>
        <v>2154.9</v>
      </c>
      <c r="K460" s="49"/>
      <c r="L460" s="49">
        <f>L458+L445+L439+L429+L453</f>
        <v>83.8</v>
      </c>
      <c r="M460" s="49">
        <f>M458+M445+M439+M429+M453</f>
        <v>107.196</v>
      </c>
      <c r="N460" s="49">
        <f>N458+N445+N439+N429+N453</f>
        <v>310.02999999999997</v>
      </c>
      <c r="O460" s="49">
        <f>O458+O445+O439+O429+O453</f>
        <v>2788.5</v>
      </c>
      <c r="P460" s="49"/>
      <c r="Q460" s="49">
        <f>Q458+Q445+Q439+Q429+Q453</f>
        <v>86.6</v>
      </c>
      <c r="R460" s="49">
        <f>R458+R445+R439+R429+R453</f>
        <v>107.896</v>
      </c>
      <c r="S460" s="49">
        <f>S458+S445+S439+S429+S453</f>
        <v>333.63</v>
      </c>
      <c r="T460" s="49">
        <f>T458+T445+T439+T429+T453</f>
        <v>2902.9</v>
      </c>
    </row>
    <row r="461" spans="1:20">
      <c r="A461" s="1"/>
      <c r="B461" s="8"/>
      <c r="C461" s="8"/>
      <c r="D461" s="8"/>
      <c r="E461" s="8"/>
      <c r="F461" s="59"/>
      <c r="G461" s="95"/>
      <c r="H461" s="20"/>
      <c r="I461" s="20"/>
      <c r="J461" s="99"/>
      <c r="K461" s="95"/>
      <c r="L461" s="95"/>
      <c r="M461" s="20"/>
      <c r="N461" s="20"/>
      <c r="O461" s="99"/>
      <c r="P461" s="95"/>
      <c r="Q461" s="95"/>
      <c r="R461" s="20"/>
      <c r="S461" s="20"/>
      <c r="T461" s="99"/>
    </row>
    <row r="462" spans="1:20">
      <c r="A462" s="1"/>
      <c r="B462" s="8"/>
      <c r="C462" s="8"/>
      <c r="D462" s="8"/>
      <c r="E462" s="10"/>
      <c r="F462" s="59"/>
      <c r="G462" s="59"/>
      <c r="H462" s="59"/>
      <c r="I462" s="59"/>
      <c r="J462" s="93" t="s">
        <v>78</v>
      </c>
      <c r="K462" s="59"/>
      <c r="L462" s="59"/>
      <c r="M462" s="59"/>
      <c r="N462" s="59"/>
      <c r="O462" s="59"/>
      <c r="P462" s="59"/>
      <c r="Q462" s="59"/>
      <c r="R462" s="59"/>
      <c r="S462" s="59"/>
      <c r="T462" s="59"/>
    </row>
    <row r="463" spans="1:20">
      <c r="A463" s="1"/>
      <c r="B463" s="276" t="s">
        <v>128</v>
      </c>
      <c r="C463" s="277"/>
      <c r="D463" s="277"/>
      <c r="E463" s="278"/>
      <c r="F463" s="268" t="s">
        <v>129</v>
      </c>
      <c r="G463" s="269"/>
      <c r="H463" s="269"/>
      <c r="I463" s="269"/>
      <c r="J463" s="270"/>
      <c r="K463" s="268" t="s">
        <v>130</v>
      </c>
      <c r="L463" s="269"/>
      <c r="M463" s="269"/>
      <c r="N463" s="269"/>
      <c r="O463" s="270"/>
      <c r="P463" s="268" t="s">
        <v>131</v>
      </c>
      <c r="Q463" s="269"/>
      <c r="R463" s="269"/>
      <c r="S463" s="269"/>
      <c r="T463" s="270"/>
    </row>
    <row r="464" spans="1:20">
      <c r="A464" s="1"/>
      <c r="B464" s="280"/>
      <c r="C464" s="281"/>
      <c r="D464" s="281"/>
      <c r="E464" s="282"/>
      <c r="F464" s="37" t="s">
        <v>132</v>
      </c>
      <c r="G464" s="40" t="s">
        <v>15</v>
      </c>
      <c r="H464" s="40" t="s">
        <v>16</v>
      </c>
      <c r="I464" s="40" t="s">
        <v>17</v>
      </c>
      <c r="J464" s="40" t="s">
        <v>133</v>
      </c>
      <c r="K464" s="61" t="s">
        <v>132</v>
      </c>
      <c r="L464" s="40" t="s">
        <v>15</v>
      </c>
      <c r="M464" s="40" t="s">
        <v>16</v>
      </c>
      <c r="N464" s="40" t="s">
        <v>17</v>
      </c>
      <c r="O464" s="40" t="s">
        <v>133</v>
      </c>
      <c r="P464" s="37" t="s">
        <v>132</v>
      </c>
      <c r="Q464" s="40" t="s">
        <v>15</v>
      </c>
      <c r="R464" s="40" t="s">
        <v>16</v>
      </c>
      <c r="S464" s="40" t="s">
        <v>17</v>
      </c>
      <c r="T464" s="40" t="s">
        <v>133</v>
      </c>
    </row>
    <row r="465" spans="1:20">
      <c r="A465" s="1"/>
      <c r="B465" s="251" t="s">
        <v>110</v>
      </c>
      <c r="C465" s="252"/>
      <c r="D465" s="252"/>
      <c r="E465" s="266"/>
      <c r="F465" s="103">
        <v>50</v>
      </c>
      <c r="G465" s="104">
        <v>1.6</v>
      </c>
      <c r="H465" s="105">
        <v>0.1</v>
      </c>
      <c r="I465" s="104">
        <v>3.3</v>
      </c>
      <c r="J465" s="105">
        <v>40</v>
      </c>
      <c r="K465" s="41">
        <v>100</v>
      </c>
      <c r="L465" s="16">
        <v>3.2</v>
      </c>
      <c r="M465" s="15">
        <v>0.2</v>
      </c>
      <c r="N465" s="16">
        <v>6.6</v>
      </c>
      <c r="O465" s="16">
        <v>80</v>
      </c>
      <c r="P465" s="41">
        <v>100</v>
      </c>
      <c r="Q465" s="16">
        <v>3.2</v>
      </c>
      <c r="R465" s="15">
        <v>0.2</v>
      </c>
      <c r="S465" s="16">
        <v>6.6</v>
      </c>
      <c r="T465" s="16">
        <v>80</v>
      </c>
    </row>
    <row r="466" spans="1:20">
      <c r="A466" s="1"/>
      <c r="B466" s="259" t="s">
        <v>216</v>
      </c>
      <c r="C466" s="260"/>
      <c r="D466" s="260"/>
      <c r="E466" s="260"/>
      <c r="F466" s="21">
        <v>50</v>
      </c>
      <c r="G466" s="20">
        <v>5.5</v>
      </c>
      <c r="H466" s="19">
        <v>12</v>
      </c>
      <c r="I466" s="20">
        <v>3.8</v>
      </c>
      <c r="J466" s="19">
        <v>147.5</v>
      </c>
      <c r="K466" s="18">
        <v>75</v>
      </c>
      <c r="L466" s="19">
        <v>8.1999999999999993</v>
      </c>
      <c r="M466" s="20">
        <v>18</v>
      </c>
      <c r="N466" s="19">
        <v>5.7</v>
      </c>
      <c r="O466" s="20">
        <v>221.2</v>
      </c>
      <c r="P466" s="21">
        <v>75</v>
      </c>
      <c r="Q466" s="20">
        <v>8.1999999999999993</v>
      </c>
      <c r="R466" s="19">
        <v>18</v>
      </c>
      <c r="S466" s="20">
        <v>5.7</v>
      </c>
      <c r="T466" s="19">
        <v>221.2</v>
      </c>
    </row>
    <row r="467" spans="1:20">
      <c r="A467" s="1"/>
      <c r="B467" s="259" t="s">
        <v>80</v>
      </c>
      <c r="C467" s="260"/>
      <c r="D467" s="260"/>
      <c r="E467" s="267"/>
      <c r="F467" s="18">
        <v>100</v>
      </c>
      <c r="G467" s="19">
        <v>1.9</v>
      </c>
      <c r="H467" s="20">
        <v>2.9</v>
      </c>
      <c r="I467" s="19">
        <v>14.9</v>
      </c>
      <c r="J467" s="20">
        <v>93</v>
      </c>
      <c r="K467" s="21">
        <v>150</v>
      </c>
      <c r="L467" s="19">
        <v>2.85</v>
      </c>
      <c r="M467" s="20">
        <v>4.3499999999999996</v>
      </c>
      <c r="N467" s="19">
        <v>22.35</v>
      </c>
      <c r="O467" s="20">
        <v>139.5</v>
      </c>
      <c r="P467" s="21">
        <v>150</v>
      </c>
      <c r="Q467" s="19">
        <v>2.85</v>
      </c>
      <c r="R467" s="20">
        <v>4.3499999999999996</v>
      </c>
      <c r="S467" s="19">
        <v>22.35</v>
      </c>
      <c r="T467" s="19">
        <v>139.5</v>
      </c>
    </row>
    <row r="468" spans="1:20">
      <c r="A468" s="1"/>
      <c r="B468" s="259" t="s">
        <v>217</v>
      </c>
      <c r="C468" s="260"/>
      <c r="D468" s="260"/>
      <c r="E468" s="260"/>
      <c r="F468" s="21">
        <v>200</v>
      </c>
      <c r="G468" s="20">
        <v>2.2999999999999998</v>
      </c>
      <c r="H468" s="19">
        <v>0</v>
      </c>
      <c r="I468" s="20">
        <v>20.6</v>
      </c>
      <c r="J468" s="19">
        <v>95.2</v>
      </c>
      <c r="K468" s="21">
        <v>200</v>
      </c>
      <c r="L468" s="20">
        <v>2.2999999999999998</v>
      </c>
      <c r="M468" s="19">
        <v>0</v>
      </c>
      <c r="N468" s="20">
        <v>20.6</v>
      </c>
      <c r="O468" s="19">
        <v>95.2</v>
      </c>
      <c r="P468" s="21">
        <v>200</v>
      </c>
      <c r="Q468" s="20">
        <v>2.2999999999999998</v>
      </c>
      <c r="R468" s="19">
        <v>0</v>
      </c>
      <c r="S468" s="20">
        <v>20.6</v>
      </c>
      <c r="T468" s="19">
        <v>95.2</v>
      </c>
    </row>
    <row r="469" spans="1:20">
      <c r="A469" s="1"/>
      <c r="B469" s="261" t="s">
        <v>24</v>
      </c>
      <c r="C469" s="262"/>
      <c r="D469" s="262"/>
      <c r="E469" s="262"/>
      <c r="F469" s="27">
        <v>20</v>
      </c>
      <c r="G469" s="28">
        <v>1.5</v>
      </c>
      <c r="H469" s="29">
        <v>0.6</v>
      </c>
      <c r="I469" s="28">
        <v>10.1</v>
      </c>
      <c r="J469" s="29">
        <v>52.8</v>
      </c>
      <c r="K469" s="77">
        <v>20</v>
      </c>
      <c r="L469" s="29">
        <v>1.5</v>
      </c>
      <c r="M469" s="28">
        <v>0.6</v>
      </c>
      <c r="N469" s="29">
        <v>10.1</v>
      </c>
      <c r="O469" s="28">
        <v>52.8</v>
      </c>
      <c r="P469" s="27">
        <v>30</v>
      </c>
      <c r="Q469" s="28">
        <v>2.2999999999999998</v>
      </c>
      <c r="R469" s="29">
        <v>0.9</v>
      </c>
      <c r="S469" s="28">
        <v>15.2</v>
      </c>
      <c r="T469" s="29">
        <v>79.2</v>
      </c>
    </row>
    <row r="470" spans="1:20">
      <c r="A470" s="1"/>
      <c r="B470" s="8"/>
      <c r="C470" s="8"/>
      <c r="D470" s="8"/>
      <c r="E470" s="8"/>
      <c r="F470" s="57"/>
      <c r="G470" s="58">
        <f>SUM(G465:G469)</f>
        <v>12.8</v>
      </c>
      <c r="H470" s="58">
        <f>SUM(H465:H469)</f>
        <v>15.6</v>
      </c>
      <c r="I470" s="58">
        <f>SUM(I465:I469)</f>
        <v>52.7</v>
      </c>
      <c r="J470" s="58">
        <f>SUM(J465:J469)</f>
        <v>428.5</v>
      </c>
      <c r="K470" s="62"/>
      <c r="L470" s="58">
        <f>SUM(L465:L469)</f>
        <v>18.05</v>
      </c>
      <c r="M470" s="58">
        <f>SUM(M465:M469)</f>
        <v>23.15</v>
      </c>
      <c r="N470" s="58">
        <f>SUM(N465:N469)</f>
        <v>65.349999999999994</v>
      </c>
      <c r="O470" s="58">
        <f>SUM(O465:O469)</f>
        <v>588.70000000000005</v>
      </c>
      <c r="P470" s="62"/>
      <c r="Q470" s="58">
        <f>SUM(Q465:Q469)</f>
        <v>18.850000000000001</v>
      </c>
      <c r="R470" s="58">
        <f>SUM(R465:R469)</f>
        <v>23.45</v>
      </c>
      <c r="S470" s="58">
        <f>SUM(S465:S469)</f>
        <v>70.45</v>
      </c>
      <c r="T470" s="58">
        <f>SUM(T465:T469)</f>
        <v>615.1</v>
      </c>
    </row>
    <row r="471" spans="1:20">
      <c r="A471" s="1"/>
      <c r="B471" s="8"/>
      <c r="C471" s="8"/>
      <c r="D471" s="8"/>
      <c r="E471" s="8"/>
      <c r="F471" s="57"/>
      <c r="G471" s="59"/>
      <c r="H471" s="59"/>
      <c r="I471" s="59"/>
      <c r="J471" s="60">
        <f>J470/2100</f>
        <v>0.20404761904761901</v>
      </c>
      <c r="K471" s="57"/>
      <c r="L471" s="59"/>
      <c r="M471" s="59"/>
      <c r="N471" s="59"/>
      <c r="O471" s="60">
        <f>O470/2700</f>
        <v>0.218037037037037</v>
      </c>
      <c r="P471" s="57"/>
      <c r="Q471" s="59"/>
      <c r="R471" s="59"/>
      <c r="S471" s="59"/>
      <c r="T471" s="60">
        <v>0.25</v>
      </c>
    </row>
    <row r="472" spans="1:20">
      <c r="A472" s="1"/>
      <c r="B472" s="263" t="s">
        <v>137</v>
      </c>
      <c r="C472" s="264"/>
      <c r="D472" s="264"/>
      <c r="E472" s="265"/>
      <c r="F472" s="37" t="s">
        <v>132</v>
      </c>
      <c r="G472" s="40" t="s">
        <v>15</v>
      </c>
      <c r="H472" s="40" t="s">
        <v>16</v>
      </c>
      <c r="I472" s="40" t="s">
        <v>17</v>
      </c>
      <c r="J472" s="40" t="s">
        <v>133</v>
      </c>
      <c r="K472" s="61" t="s">
        <v>132</v>
      </c>
      <c r="L472" s="40" t="s">
        <v>15</v>
      </c>
      <c r="M472" s="40" t="s">
        <v>16</v>
      </c>
      <c r="N472" s="40" t="s">
        <v>17</v>
      </c>
      <c r="O472" s="40" t="s">
        <v>133</v>
      </c>
      <c r="P472" s="37" t="s">
        <v>132</v>
      </c>
      <c r="Q472" s="40" t="s">
        <v>15</v>
      </c>
      <c r="R472" s="40" t="s">
        <v>16</v>
      </c>
      <c r="S472" s="40" t="s">
        <v>17</v>
      </c>
      <c r="T472" s="40" t="s">
        <v>133</v>
      </c>
    </row>
    <row r="473" spans="1:20">
      <c r="A473" s="1"/>
      <c r="B473" s="251" t="s">
        <v>218</v>
      </c>
      <c r="C473" s="252"/>
      <c r="D473" s="252"/>
      <c r="E473" s="266"/>
      <c r="F473" s="41">
        <v>50</v>
      </c>
      <c r="G473" s="16">
        <v>0.5</v>
      </c>
      <c r="H473" s="15">
        <v>5.07</v>
      </c>
      <c r="I473" s="16">
        <v>1.7</v>
      </c>
      <c r="J473" s="16">
        <v>55.4</v>
      </c>
      <c r="K473" s="41">
        <v>100</v>
      </c>
      <c r="L473" s="16">
        <v>1</v>
      </c>
      <c r="M473" s="15">
        <v>10.199999999999999</v>
      </c>
      <c r="N473" s="16">
        <v>3.4</v>
      </c>
      <c r="O473" s="16">
        <v>110.8</v>
      </c>
      <c r="P473" s="41">
        <v>100</v>
      </c>
      <c r="Q473" s="16">
        <v>1</v>
      </c>
      <c r="R473" s="15">
        <v>10.199999999999999</v>
      </c>
      <c r="S473" s="16">
        <v>3.4</v>
      </c>
      <c r="T473" s="16">
        <v>110.8</v>
      </c>
    </row>
    <row r="474" spans="1:20" ht="22.5" customHeight="1">
      <c r="A474" s="1"/>
      <c r="B474" s="253" t="s">
        <v>113</v>
      </c>
      <c r="C474" s="254"/>
      <c r="D474" s="254"/>
      <c r="E474" s="254"/>
      <c r="F474" s="21" t="s">
        <v>28</v>
      </c>
      <c r="G474" s="20">
        <v>1.9</v>
      </c>
      <c r="H474" s="19">
        <v>6.6</v>
      </c>
      <c r="I474" s="20">
        <v>9.6999999999999993</v>
      </c>
      <c r="J474" s="44">
        <v>106.6</v>
      </c>
      <c r="K474" s="21" t="s">
        <v>161</v>
      </c>
      <c r="L474" s="19">
        <v>2.2999999999999998</v>
      </c>
      <c r="M474" s="20">
        <v>7.8</v>
      </c>
      <c r="N474" s="19">
        <v>12.1</v>
      </c>
      <c r="O474" s="44">
        <v>128.1</v>
      </c>
      <c r="P474" s="21" t="s">
        <v>161</v>
      </c>
      <c r="Q474" s="19">
        <v>2.2999999999999998</v>
      </c>
      <c r="R474" s="20">
        <v>7.8</v>
      </c>
      <c r="S474" s="19">
        <v>12.1</v>
      </c>
      <c r="T474" s="19">
        <v>128.1</v>
      </c>
    </row>
    <row r="475" spans="1:20">
      <c r="A475" s="1"/>
      <c r="B475" s="259" t="s">
        <v>139</v>
      </c>
      <c r="C475" s="260"/>
      <c r="D475" s="260"/>
      <c r="E475" s="267"/>
      <c r="F475" s="18">
        <v>150</v>
      </c>
      <c r="G475" s="19">
        <v>14.6</v>
      </c>
      <c r="H475" s="20">
        <v>18.8</v>
      </c>
      <c r="I475" s="19">
        <v>36.9</v>
      </c>
      <c r="J475" s="19">
        <v>376.5</v>
      </c>
      <c r="K475" s="18">
        <v>180</v>
      </c>
      <c r="L475" s="19">
        <v>17.600000000000001</v>
      </c>
      <c r="M475" s="20">
        <v>22.6</v>
      </c>
      <c r="N475" s="19">
        <v>44.3</v>
      </c>
      <c r="O475" s="19">
        <v>451.8</v>
      </c>
      <c r="P475" s="18">
        <v>180</v>
      </c>
      <c r="Q475" s="19">
        <v>17.600000000000001</v>
      </c>
      <c r="R475" s="20">
        <v>22.6</v>
      </c>
      <c r="S475" s="19">
        <v>44.3</v>
      </c>
      <c r="T475" s="19">
        <v>451.8</v>
      </c>
    </row>
    <row r="476" spans="1:20">
      <c r="A476" s="1"/>
      <c r="B476" s="259" t="s">
        <v>154</v>
      </c>
      <c r="C476" s="260"/>
      <c r="D476" s="260"/>
      <c r="E476" s="260"/>
      <c r="F476" s="21">
        <v>200</v>
      </c>
      <c r="G476" s="20">
        <v>0.4</v>
      </c>
      <c r="H476" s="19">
        <v>0</v>
      </c>
      <c r="I476" s="20">
        <v>23.2</v>
      </c>
      <c r="J476" s="19">
        <v>92</v>
      </c>
      <c r="K476" s="18">
        <v>200</v>
      </c>
      <c r="L476" s="19">
        <v>0.4</v>
      </c>
      <c r="M476" s="20">
        <v>0</v>
      </c>
      <c r="N476" s="19">
        <v>23.2</v>
      </c>
      <c r="O476" s="20">
        <v>92</v>
      </c>
      <c r="P476" s="21">
        <v>200</v>
      </c>
      <c r="Q476" s="20">
        <v>0.4</v>
      </c>
      <c r="R476" s="19">
        <v>0</v>
      </c>
      <c r="S476" s="20">
        <v>23.2</v>
      </c>
      <c r="T476" s="19">
        <v>92</v>
      </c>
    </row>
    <row r="477" spans="1:20">
      <c r="A477" s="1"/>
      <c r="B477" s="259" t="s">
        <v>24</v>
      </c>
      <c r="C477" s="260"/>
      <c r="D477" s="260"/>
      <c r="E477" s="260"/>
      <c r="F477" s="21">
        <v>30</v>
      </c>
      <c r="G477" s="20">
        <v>2.2999999999999998</v>
      </c>
      <c r="H477" s="19">
        <v>0.9</v>
      </c>
      <c r="I477" s="20">
        <v>15.2</v>
      </c>
      <c r="J477" s="19">
        <v>79.2</v>
      </c>
      <c r="K477" s="21">
        <v>30</v>
      </c>
      <c r="L477" s="20">
        <v>2.2999999999999998</v>
      </c>
      <c r="M477" s="19">
        <v>0.9</v>
      </c>
      <c r="N477" s="20">
        <v>15.2</v>
      </c>
      <c r="O477" s="19">
        <v>79.2</v>
      </c>
      <c r="P477" s="21">
        <v>30</v>
      </c>
      <c r="Q477" s="20">
        <v>2.2999999999999998</v>
      </c>
      <c r="R477" s="19">
        <v>0.9</v>
      </c>
      <c r="S477" s="20">
        <v>15.2</v>
      </c>
      <c r="T477" s="19">
        <v>79.2</v>
      </c>
    </row>
    <row r="478" spans="1:20">
      <c r="A478" s="1"/>
      <c r="B478" s="261" t="s">
        <v>34</v>
      </c>
      <c r="C478" s="262"/>
      <c r="D478" s="262"/>
      <c r="E478" s="262"/>
      <c r="F478" s="27">
        <v>40</v>
      </c>
      <c r="G478" s="28">
        <v>2</v>
      </c>
      <c r="H478" s="29">
        <v>0.4</v>
      </c>
      <c r="I478" s="28">
        <v>18.399999999999999</v>
      </c>
      <c r="J478" s="29">
        <v>88</v>
      </c>
      <c r="K478" s="77">
        <v>50</v>
      </c>
      <c r="L478" s="29">
        <v>2.5</v>
      </c>
      <c r="M478" s="28">
        <v>0.5</v>
      </c>
      <c r="N478" s="29">
        <v>23</v>
      </c>
      <c r="O478" s="28">
        <v>110</v>
      </c>
      <c r="P478" s="77">
        <v>50</v>
      </c>
      <c r="Q478" s="29">
        <v>2.5</v>
      </c>
      <c r="R478" s="28">
        <v>0.5</v>
      </c>
      <c r="S478" s="29">
        <v>23</v>
      </c>
      <c r="T478" s="29">
        <v>110</v>
      </c>
    </row>
    <row r="479" spans="1:20">
      <c r="A479" s="1"/>
      <c r="B479" s="8"/>
      <c r="C479" s="8"/>
      <c r="D479" s="8"/>
      <c r="E479" s="8"/>
      <c r="F479" s="57"/>
      <c r="G479" s="58">
        <f>SUM(G473:G478)</f>
        <v>21.7</v>
      </c>
      <c r="H479" s="58">
        <f>SUM(H473:H478)</f>
        <v>31.77</v>
      </c>
      <c r="I479" s="58">
        <f>SUM(I473:I478)</f>
        <v>105.1</v>
      </c>
      <c r="J479" s="58">
        <f>SUM(J473:J478)</f>
        <v>797.7</v>
      </c>
      <c r="K479" s="62"/>
      <c r="L479" s="58">
        <f>SUM(L473:L478)</f>
        <v>26.1</v>
      </c>
      <c r="M479" s="58">
        <f>SUM(M473:M478)</f>
        <v>42</v>
      </c>
      <c r="N479" s="58">
        <f>SUM(N473:N478)</f>
        <v>121.2</v>
      </c>
      <c r="O479" s="58">
        <f>SUM(O473:O478)</f>
        <v>971.9</v>
      </c>
      <c r="P479" s="62"/>
      <c r="Q479" s="58">
        <f>SUM(Q473:Q478)</f>
        <v>26.1</v>
      </c>
      <c r="R479" s="58">
        <f>SUM(R473:R478)</f>
        <v>42</v>
      </c>
      <c r="S479" s="58">
        <f>SUM(S473:S478)</f>
        <v>121.2</v>
      </c>
      <c r="T479" s="58">
        <f>SUM(T473:T478)</f>
        <v>971.9</v>
      </c>
    </row>
    <row r="480" spans="1:20">
      <c r="A480" s="1"/>
      <c r="B480" s="8"/>
      <c r="C480" s="8"/>
      <c r="D480" s="8"/>
      <c r="E480" s="8"/>
      <c r="F480" s="57"/>
      <c r="G480" s="59"/>
      <c r="H480" s="59"/>
      <c r="I480" s="59"/>
      <c r="J480" s="60">
        <v>0.35</v>
      </c>
      <c r="K480" s="57"/>
      <c r="L480" s="59"/>
      <c r="M480" s="59"/>
      <c r="N480" s="59"/>
      <c r="O480" s="88">
        <v>0.35</v>
      </c>
      <c r="P480" s="57"/>
      <c r="Q480" s="59"/>
      <c r="R480" s="59"/>
      <c r="S480" s="59"/>
      <c r="T480" s="60">
        <v>0.35</v>
      </c>
    </row>
    <row r="481" spans="1:20">
      <c r="A481" s="1"/>
      <c r="B481" s="263" t="s">
        <v>140</v>
      </c>
      <c r="C481" s="264"/>
      <c r="D481" s="264"/>
      <c r="E481" s="265"/>
      <c r="F481" s="37" t="s">
        <v>132</v>
      </c>
      <c r="G481" s="40" t="s">
        <v>15</v>
      </c>
      <c r="H481" s="40" t="s">
        <v>16</v>
      </c>
      <c r="I481" s="40" t="s">
        <v>17</v>
      </c>
      <c r="J481" s="40" t="s">
        <v>133</v>
      </c>
      <c r="K481" s="61" t="s">
        <v>132</v>
      </c>
      <c r="L481" s="40" t="s">
        <v>15</v>
      </c>
      <c r="M481" s="40" t="s">
        <v>16</v>
      </c>
      <c r="N481" s="40" t="s">
        <v>17</v>
      </c>
      <c r="O481" s="40" t="s">
        <v>133</v>
      </c>
      <c r="P481" s="37" t="s">
        <v>132</v>
      </c>
      <c r="Q481" s="40" t="s">
        <v>15</v>
      </c>
      <c r="R481" s="40" t="s">
        <v>16</v>
      </c>
      <c r="S481" s="40" t="s">
        <v>17</v>
      </c>
      <c r="T481" s="40" t="s">
        <v>133</v>
      </c>
    </row>
    <row r="482" spans="1:20">
      <c r="A482" s="1"/>
      <c r="B482" s="251" t="s">
        <v>155</v>
      </c>
      <c r="C482" s="252"/>
      <c r="D482" s="252"/>
      <c r="E482" s="266"/>
      <c r="F482" s="41">
        <v>100</v>
      </c>
      <c r="G482" s="16">
        <v>0.4</v>
      </c>
      <c r="H482" s="15">
        <v>0.3</v>
      </c>
      <c r="I482" s="16">
        <v>9.5</v>
      </c>
      <c r="J482" s="15">
        <v>42</v>
      </c>
      <c r="K482" s="14">
        <v>150</v>
      </c>
      <c r="L482" s="16">
        <v>0.6</v>
      </c>
      <c r="M482" s="15">
        <v>0.45</v>
      </c>
      <c r="N482" s="16">
        <v>14.2</v>
      </c>
      <c r="O482" s="15">
        <v>63</v>
      </c>
      <c r="P482" s="14">
        <v>150</v>
      </c>
      <c r="Q482" s="16">
        <v>0.6</v>
      </c>
      <c r="R482" s="15">
        <v>0.45</v>
      </c>
      <c r="S482" s="16">
        <v>14.2</v>
      </c>
      <c r="T482" s="75">
        <v>63</v>
      </c>
    </row>
    <row r="483" spans="1:20">
      <c r="A483" s="1"/>
      <c r="B483" s="259" t="s">
        <v>192</v>
      </c>
      <c r="C483" s="260"/>
      <c r="D483" s="260"/>
      <c r="E483" s="267"/>
      <c r="F483" s="18" t="s">
        <v>75</v>
      </c>
      <c r="G483" s="19">
        <v>3.01</v>
      </c>
      <c r="H483" s="20">
        <v>4.4000000000000004</v>
      </c>
      <c r="I483" s="19">
        <v>13.1</v>
      </c>
      <c r="J483" s="20">
        <v>104.6</v>
      </c>
      <c r="K483" s="18" t="s">
        <v>75</v>
      </c>
      <c r="L483" s="19">
        <v>3.01</v>
      </c>
      <c r="M483" s="20">
        <v>4.4000000000000004</v>
      </c>
      <c r="N483" s="19">
        <v>13.1</v>
      </c>
      <c r="O483" s="20">
        <v>104.6</v>
      </c>
      <c r="P483" s="18" t="s">
        <v>75</v>
      </c>
      <c r="Q483" s="19">
        <v>3.01</v>
      </c>
      <c r="R483" s="20">
        <v>4.4000000000000004</v>
      </c>
      <c r="S483" s="19">
        <v>13.1</v>
      </c>
      <c r="T483" s="20">
        <v>104.6</v>
      </c>
    </row>
    <row r="484" spans="1:20">
      <c r="A484" s="1"/>
      <c r="B484" s="261" t="s">
        <v>156</v>
      </c>
      <c r="C484" s="262"/>
      <c r="D484" s="262"/>
      <c r="E484" s="262"/>
      <c r="F484" s="27">
        <v>200</v>
      </c>
      <c r="G484" s="28">
        <v>0.2</v>
      </c>
      <c r="H484" s="29"/>
      <c r="I484" s="28">
        <v>14</v>
      </c>
      <c r="J484" s="45">
        <v>58</v>
      </c>
      <c r="K484" s="27">
        <v>200</v>
      </c>
      <c r="L484" s="28">
        <v>0.2</v>
      </c>
      <c r="M484" s="29"/>
      <c r="N484" s="28">
        <v>14</v>
      </c>
      <c r="O484" s="29">
        <v>58</v>
      </c>
      <c r="P484" s="27">
        <v>200</v>
      </c>
      <c r="Q484" s="28">
        <v>0.2</v>
      </c>
      <c r="R484" s="29"/>
      <c r="S484" s="28">
        <v>14</v>
      </c>
      <c r="T484" s="29">
        <v>58</v>
      </c>
    </row>
    <row r="485" spans="1:20">
      <c r="A485" s="1"/>
      <c r="B485" s="8"/>
      <c r="C485" s="8"/>
      <c r="D485" s="8"/>
      <c r="E485" s="8"/>
      <c r="F485" s="57"/>
      <c r="G485" s="58">
        <f>SUM(G482:G484)</f>
        <v>3.61</v>
      </c>
      <c r="H485" s="58">
        <f>SUM(H482:H484)</f>
        <v>4.7</v>
      </c>
      <c r="I485" s="58">
        <f>SUM(I482:I484)</f>
        <v>36.6</v>
      </c>
      <c r="J485" s="58">
        <f>SUM(J482:J484)</f>
        <v>204.6</v>
      </c>
      <c r="K485" s="62"/>
      <c r="L485" s="58">
        <f>SUM(L482:L484)</f>
        <v>3.81</v>
      </c>
      <c r="M485" s="58">
        <f>SUM(M482:M484)</f>
        <v>4.8499999999999996</v>
      </c>
      <c r="N485" s="58">
        <f>SUM(N482:N484)</f>
        <v>41.3</v>
      </c>
      <c r="O485" s="58">
        <f>SUM(O482:O484)</f>
        <v>225.6</v>
      </c>
      <c r="P485" s="62"/>
      <c r="Q485" s="58">
        <f>SUM(Q482:Q484)</f>
        <v>3.81</v>
      </c>
      <c r="R485" s="58">
        <f>SUM(R482:R484)</f>
        <v>4.8499999999999996</v>
      </c>
      <c r="S485" s="58">
        <f>SUM(S482:S484)</f>
        <v>41.3</v>
      </c>
      <c r="T485" s="58">
        <f>SUM(T482:T484)</f>
        <v>225.6</v>
      </c>
    </row>
    <row r="486" spans="1:20">
      <c r="A486" s="1"/>
      <c r="B486" s="8"/>
      <c r="C486" s="8"/>
      <c r="D486" s="8"/>
      <c r="E486" s="8"/>
      <c r="F486" s="57"/>
      <c r="G486" s="59"/>
      <c r="H486" s="59"/>
      <c r="I486" s="59"/>
      <c r="J486" s="60">
        <v>0.112</v>
      </c>
      <c r="K486" s="57"/>
      <c r="L486" s="59"/>
      <c r="M486" s="59"/>
      <c r="N486" s="59"/>
      <c r="O486" s="60">
        <v>0.104</v>
      </c>
      <c r="P486" s="57"/>
      <c r="Q486" s="59"/>
      <c r="R486" s="59"/>
      <c r="S486" s="59"/>
      <c r="T486" s="60">
        <v>0.104</v>
      </c>
    </row>
    <row r="487" spans="1:20">
      <c r="A487" s="1"/>
      <c r="B487" s="263" t="s">
        <v>144</v>
      </c>
      <c r="C487" s="264"/>
      <c r="D487" s="264"/>
      <c r="E487" s="265"/>
      <c r="F487" s="37" t="s">
        <v>132</v>
      </c>
      <c r="G487" s="40" t="s">
        <v>15</v>
      </c>
      <c r="H487" s="40" t="s">
        <v>16</v>
      </c>
      <c r="I487" s="40" t="s">
        <v>17</v>
      </c>
      <c r="J487" s="40" t="s">
        <v>133</v>
      </c>
      <c r="K487" s="61" t="s">
        <v>132</v>
      </c>
      <c r="L487" s="40" t="s">
        <v>15</v>
      </c>
      <c r="M487" s="40" t="s">
        <v>16</v>
      </c>
      <c r="N487" s="40" t="s">
        <v>17</v>
      </c>
      <c r="O487" s="40" t="s">
        <v>133</v>
      </c>
      <c r="P487" s="37" t="s">
        <v>132</v>
      </c>
      <c r="Q487" s="40" t="s">
        <v>15</v>
      </c>
      <c r="R487" s="40" t="s">
        <v>16</v>
      </c>
      <c r="S487" s="40" t="s">
        <v>17</v>
      </c>
      <c r="T487" s="40" t="s">
        <v>133</v>
      </c>
    </row>
    <row r="488" spans="1:20">
      <c r="A488" s="1"/>
      <c r="B488" s="259" t="s">
        <v>103</v>
      </c>
      <c r="C488" s="260"/>
      <c r="D488" s="260"/>
      <c r="E488" s="260"/>
      <c r="F488" s="21">
        <v>46</v>
      </c>
      <c r="G488" s="20">
        <v>2.2000000000000002</v>
      </c>
      <c r="H488" s="19">
        <v>1.8</v>
      </c>
      <c r="I488" s="20">
        <v>0.2</v>
      </c>
      <c r="J488" s="44">
        <v>25.8</v>
      </c>
      <c r="K488" s="14">
        <v>46</v>
      </c>
      <c r="L488" s="20">
        <v>2.2000000000000002</v>
      </c>
      <c r="M488" s="19">
        <v>1.8</v>
      </c>
      <c r="N488" s="20">
        <v>0.2</v>
      </c>
      <c r="O488" s="44">
        <v>25.8</v>
      </c>
      <c r="P488" s="14">
        <v>46</v>
      </c>
      <c r="Q488" s="20">
        <v>2.2000000000000002</v>
      </c>
      <c r="R488" s="19">
        <v>1.8</v>
      </c>
      <c r="S488" s="20">
        <v>0.2</v>
      </c>
      <c r="T488" s="16">
        <v>25.8</v>
      </c>
    </row>
    <row r="489" spans="1:20">
      <c r="A489" s="1"/>
      <c r="B489" s="259" t="s">
        <v>174</v>
      </c>
      <c r="C489" s="260"/>
      <c r="D489" s="260"/>
      <c r="E489" s="267"/>
      <c r="F489" s="18" t="s">
        <v>175</v>
      </c>
      <c r="G489" s="19">
        <v>8.6</v>
      </c>
      <c r="H489" s="20">
        <v>18.5</v>
      </c>
      <c r="I489" s="19">
        <v>14.8</v>
      </c>
      <c r="J489" s="20">
        <v>260</v>
      </c>
      <c r="K489" s="21" t="s">
        <v>176</v>
      </c>
      <c r="L489" s="19">
        <v>10.4</v>
      </c>
      <c r="M489" s="20">
        <v>22.4</v>
      </c>
      <c r="N489" s="19">
        <v>17.899999999999999</v>
      </c>
      <c r="O489" s="20">
        <v>315</v>
      </c>
      <c r="P489" s="21" t="s">
        <v>176</v>
      </c>
      <c r="Q489" s="19">
        <v>10.4</v>
      </c>
      <c r="R489" s="20">
        <v>22.4</v>
      </c>
      <c r="S489" s="19">
        <v>17.899999999999999</v>
      </c>
      <c r="T489" s="20">
        <v>315</v>
      </c>
    </row>
    <row r="490" spans="1:20">
      <c r="A490" s="1"/>
      <c r="B490" s="259" t="s">
        <v>44</v>
      </c>
      <c r="C490" s="260"/>
      <c r="D490" s="260"/>
      <c r="E490" s="267"/>
      <c r="F490" s="18">
        <v>200</v>
      </c>
      <c r="G490" s="19">
        <v>3.6</v>
      </c>
      <c r="H490" s="20">
        <v>2.8</v>
      </c>
      <c r="I490" s="19">
        <v>23.4</v>
      </c>
      <c r="J490" s="20">
        <v>134</v>
      </c>
      <c r="K490" s="21">
        <v>200</v>
      </c>
      <c r="L490" s="20">
        <v>3.6</v>
      </c>
      <c r="M490" s="19">
        <v>2.8</v>
      </c>
      <c r="N490" s="20">
        <v>23.4</v>
      </c>
      <c r="O490" s="19">
        <v>134</v>
      </c>
      <c r="P490" s="18">
        <v>200</v>
      </c>
      <c r="Q490" s="19">
        <v>3.6</v>
      </c>
      <c r="R490" s="20">
        <v>2.8</v>
      </c>
      <c r="S490" s="19">
        <v>23.4</v>
      </c>
      <c r="T490" s="19">
        <v>134</v>
      </c>
    </row>
    <row r="491" spans="1:20">
      <c r="A491" s="1"/>
      <c r="B491" s="261" t="s">
        <v>34</v>
      </c>
      <c r="C491" s="262"/>
      <c r="D491" s="262"/>
      <c r="E491" s="271"/>
      <c r="F491" s="77">
        <v>30</v>
      </c>
      <c r="G491" s="29">
        <v>1.5</v>
      </c>
      <c r="H491" s="28">
        <v>0.3</v>
      </c>
      <c r="I491" s="29">
        <v>13.8</v>
      </c>
      <c r="J491" s="28">
        <v>66</v>
      </c>
      <c r="K491" s="77">
        <v>30</v>
      </c>
      <c r="L491" s="29">
        <v>1.5</v>
      </c>
      <c r="M491" s="28">
        <v>0.3</v>
      </c>
      <c r="N491" s="29">
        <v>13.8</v>
      </c>
      <c r="O491" s="28">
        <v>66</v>
      </c>
      <c r="P491" s="27">
        <v>50</v>
      </c>
      <c r="Q491" s="29">
        <v>2.5</v>
      </c>
      <c r="R491" s="28">
        <v>0.5</v>
      </c>
      <c r="S491" s="29">
        <v>23</v>
      </c>
      <c r="T491" s="29">
        <v>110</v>
      </c>
    </row>
    <row r="492" spans="1:20">
      <c r="A492" s="1"/>
      <c r="B492" s="8"/>
      <c r="C492" s="8"/>
      <c r="D492" s="8"/>
      <c r="E492" s="8"/>
      <c r="F492" s="31"/>
      <c r="G492" s="58">
        <f>SUM(G488:G491)</f>
        <v>15.9</v>
      </c>
      <c r="H492" s="58">
        <f>SUM(H488:H491)</f>
        <v>23.4</v>
      </c>
      <c r="I492" s="58">
        <f>SUM(I488:I491)</f>
        <v>52.2</v>
      </c>
      <c r="J492" s="58">
        <f>SUM(J488:J491)</f>
        <v>485.8</v>
      </c>
      <c r="K492" s="33"/>
      <c r="L492" s="58">
        <f>SUM(L488:L491)</f>
        <v>17.7</v>
      </c>
      <c r="M492" s="58">
        <f>SUM(M488:M491)</f>
        <v>27.3</v>
      </c>
      <c r="N492" s="58">
        <f>SUM(N488:N491)</f>
        <v>55.3</v>
      </c>
      <c r="O492" s="58">
        <f>SUM(O488:O491)</f>
        <v>540.79999999999995</v>
      </c>
      <c r="P492" s="33"/>
      <c r="Q492" s="58">
        <f>SUM(Q488:Q491)</f>
        <v>18.7</v>
      </c>
      <c r="R492" s="58">
        <f>SUM(R488:R491)</f>
        <v>27.5</v>
      </c>
      <c r="S492" s="58">
        <f>SUM(S488:S491)</f>
        <v>64.5</v>
      </c>
      <c r="T492" s="58">
        <f>SUM(T488:T491)</f>
        <v>584.79999999999995</v>
      </c>
    </row>
    <row r="493" spans="1:20">
      <c r="A493" s="1"/>
      <c r="B493" s="8"/>
      <c r="C493" s="8"/>
      <c r="D493" s="8"/>
      <c r="E493" s="8"/>
      <c r="F493" s="31"/>
      <c r="G493" s="59"/>
      <c r="H493" s="59"/>
      <c r="I493" s="59"/>
      <c r="J493" s="60">
        <f>J492/2100</f>
        <v>0.231333333333333</v>
      </c>
      <c r="K493" s="31"/>
      <c r="L493" s="59"/>
      <c r="M493" s="59"/>
      <c r="N493" s="59"/>
      <c r="O493" s="60">
        <f>O492/2700</f>
        <v>0.200296296296296</v>
      </c>
      <c r="P493" s="31"/>
      <c r="Q493" s="59"/>
      <c r="R493" s="59"/>
      <c r="S493" s="59"/>
      <c r="T493" s="60">
        <f>T492/2700</f>
        <v>0.216592592592593</v>
      </c>
    </row>
    <row r="494" spans="1:20">
      <c r="A494" s="1"/>
      <c r="B494" s="263" t="s">
        <v>147</v>
      </c>
      <c r="C494" s="264"/>
      <c r="D494" s="264"/>
      <c r="E494" s="265"/>
      <c r="F494" s="37" t="s">
        <v>132</v>
      </c>
      <c r="G494" s="40" t="s">
        <v>15</v>
      </c>
      <c r="H494" s="40" t="s">
        <v>16</v>
      </c>
      <c r="I494" s="40" t="s">
        <v>17</v>
      </c>
      <c r="J494" s="40" t="s">
        <v>133</v>
      </c>
      <c r="K494" s="61" t="s">
        <v>132</v>
      </c>
      <c r="L494" s="40" t="s">
        <v>15</v>
      </c>
      <c r="M494" s="40" t="s">
        <v>16</v>
      </c>
      <c r="N494" s="40" t="s">
        <v>17</v>
      </c>
      <c r="O494" s="40" t="s">
        <v>133</v>
      </c>
      <c r="P494" s="37" t="s">
        <v>132</v>
      </c>
      <c r="Q494" s="40" t="s">
        <v>15</v>
      </c>
      <c r="R494" s="40" t="s">
        <v>16</v>
      </c>
      <c r="S494" s="40" t="s">
        <v>17</v>
      </c>
      <c r="T494" s="40" t="s">
        <v>133</v>
      </c>
    </row>
    <row r="495" spans="1:20">
      <c r="A495" s="1"/>
      <c r="B495" s="259" t="s">
        <v>24</v>
      </c>
      <c r="C495" s="260"/>
      <c r="D495" s="260"/>
      <c r="E495" s="260"/>
      <c r="F495" s="21">
        <v>30</v>
      </c>
      <c r="G495" s="19">
        <v>2.2999999999999998</v>
      </c>
      <c r="H495" s="19">
        <v>0.9</v>
      </c>
      <c r="I495" s="20">
        <v>15.2</v>
      </c>
      <c r="J495" s="44">
        <v>79.2</v>
      </c>
      <c r="K495" s="21">
        <v>50</v>
      </c>
      <c r="L495" s="19">
        <v>3.8</v>
      </c>
      <c r="M495" s="19">
        <v>1.5</v>
      </c>
      <c r="N495" s="20">
        <v>25.3</v>
      </c>
      <c r="O495" s="44">
        <v>132</v>
      </c>
      <c r="P495" s="21">
        <v>50</v>
      </c>
      <c r="Q495" s="19">
        <v>3.8</v>
      </c>
      <c r="R495" s="19">
        <v>1.5</v>
      </c>
      <c r="S495" s="20">
        <v>25.3</v>
      </c>
      <c r="T495" s="16">
        <v>132</v>
      </c>
    </row>
    <row r="496" spans="1:20">
      <c r="A496" s="1"/>
      <c r="B496" s="261" t="s">
        <v>157</v>
      </c>
      <c r="C496" s="262"/>
      <c r="D496" s="262"/>
      <c r="E496" s="262"/>
      <c r="F496" s="27">
        <v>200</v>
      </c>
      <c r="G496" s="28">
        <v>5.6</v>
      </c>
      <c r="H496" s="29">
        <v>4.5999999999999996</v>
      </c>
      <c r="I496" s="28">
        <v>9</v>
      </c>
      <c r="J496" s="29">
        <v>100</v>
      </c>
      <c r="K496" s="27">
        <v>200</v>
      </c>
      <c r="L496" s="28">
        <v>5.6</v>
      </c>
      <c r="M496" s="29">
        <v>4.5999999999999996</v>
      </c>
      <c r="N496" s="28">
        <v>9</v>
      </c>
      <c r="O496" s="29">
        <v>100</v>
      </c>
      <c r="P496" s="27">
        <v>200</v>
      </c>
      <c r="Q496" s="28">
        <v>5.6</v>
      </c>
      <c r="R496" s="29">
        <v>4.5999999999999996</v>
      </c>
      <c r="S496" s="28">
        <v>9</v>
      </c>
      <c r="T496" s="29">
        <v>100</v>
      </c>
    </row>
    <row r="497" spans="1:20">
      <c r="A497" s="1"/>
      <c r="B497" s="8"/>
      <c r="C497" s="8"/>
      <c r="D497" s="8"/>
      <c r="E497" s="8"/>
      <c r="F497" s="59"/>
      <c r="G497" s="59">
        <f>SUM(G495:G496)</f>
        <v>7.9</v>
      </c>
      <c r="H497" s="59">
        <f>SUM(H495:H496)</f>
        <v>5.5</v>
      </c>
      <c r="I497" s="59">
        <f>SUM(I495:I496)</f>
        <v>24.2</v>
      </c>
      <c r="J497" s="59">
        <f>SUM(J495:J496)</f>
        <v>179.2</v>
      </c>
      <c r="K497" s="59"/>
      <c r="L497" s="59">
        <f>SUM(L495:L496)</f>
        <v>9.4</v>
      </c>
      <c r="M497" s="59">
        <f>SUM(M495:M496)</f>
        <v>6.1</v>
      </c>
      <c r="N497" s="59">
        <f>SUM(N495:N496)</f>
        <v>34.299999999999997</v>
      </c>
      <c r="O497" s="59">
        <f>SUM(O495:O496)</f>
        <v>232</v>
      </c>
      <c r="P497" s="59"/>
      <c r="Q497" s="59">
        <f>SUM(Q495:Q496)</f>
        <v>9.4</v>
      </c>
      <c r="R497" s="59">
        <f>SUM(R495:R496)</f>
        <v>6.1</v>
      </c>
      <c r="S497" s="59">
        <f>SUM(S495:S496)</f>
        <v>34.299999999999997</v>
      </c>
      <c r="T497" s="59">
        <f>SUM(T495:T496)</f>
        <v>232</v>
      </c>
    </row>
    <row r="498" spans="1:20">
      <c r="A498" s="1"/>
      <c r="B498" s="8"/>
      <c r="C498" s="8"/>
      <c r="D498" s="8"/>
      <c r="E498" s="8"/>
      <c r="F498" s="59"/>
      <c r="G498" s="59"/>
      <c r="H498" s="59"/>
      <c r="I498" s="59"/>
      <c r="J498" s="46">
        <v>8.4000000000000005E-2</v>
      </c>
      <c r="K498" s="34"/>
      <c r="L498" s="34"/>
      <c r="M498" s="34"/>
      <c r="N498" s="34"/>
      <c r="O498" s="36">
        <v>8.2000000000000003E-2</v>
      </c>
      <c r="P498" s="34"/>
      <c r="Q498" s="34"/>
      <c r="R498" s="34"/>
      <c r="S498" s="34"/>
      <c r="T498" s="36">
        <v>8.2000000000000003E-2</v>
      </c>
    </row>
    <row r="499" spans="1:20">
      <c r="A499" s="1"/>
      <c r="B499" s="243" t="s">
        <v>149</v>
      </c>
      <c r="C499" s="243"/>
      <c r="D499" s="243"/>
      <c r="E499" s="243"/>
      <c r="F499" s="59"/>
      <c r="G499" s="49">
        <f>G497+G485+G479+G470+G492</f>
        <v>61.91</v>
      </c>
      <c r="H499" s="49">
        <f>H497+H485+H479+H470+H492</f>
        <v>80.97</v>
      </c>
      <c r="I499" s="49">
        <f>I497+I485+I479+I470+I492</f>
        <v>270.8</v>
      </c>
      <c r="J499" s="49">
        <f>J497+J485+J479+J470+J492</f>
        <v>2095.8000000000002</v>
      </c>
      <c r="K499" s="49"/>
      <c r="L499" s="49">
        <f>L497+L485+L479+L470+L492</f>
        <v>75.06</v>
      </c>
      <c r="M499" s="49">
        <f>M497+M485+M479+M470+M492</f>
        <v>103.4</v>
      </c>
      <c r="N499" s="49">
        <f>N497+N485+N479+N470+N492</f>
        <v>317.45</v>
      </c>
      <c r="O499" s="49">
        <f>O497+O485+O479+O470+O492</f>
        <v>2559</v>
      </c>
      <c r="P499" s="49"/>
      <c r="Q499" s="49">
        <f>Q497+Q485+Q479+Q470+Q492</f>
        <v>76.86</v>
      </c>
      <c r="R499" s="49">
        <f>R497+R485+R479+R470+R492</f>
        <v>103.9</v>
      </c>
      <c r="S499" s="49">
        <f>S497+S485+S479+S470+S492</f>
        <v>331.75</v>
      </c>
      <c r="T499" s="49">
        <f>T497+T485+T479+T470+T492</f>
        <v>2629.4</v>
      </c>
    </row>
    <row r="500" spans="1:20">
      <c r="A500" s="1"/>
      <c r="B500" s="8"/>
      <c r="C500" s="8"/>
      <c r="D500" s="8"/>
      <c r="E500" s="8"/>
      <c r="F500" s="59"/>
      <c r="G500" s="95"/>
      <c r="H500" s="20"/>
      <c r="I500" s="20"/>
      <c r="J500" s="99"/>
      <c r="K500" s="95"/>
      <c r="L500" s="95"/>
      <c r="M500" s="20"/>
      <c r="N500" s="20"/>
      <c r="O500" s="99"/>
      <c r="P500" s="95"/>
      <c r="Q500" s="95"/>
      <c r="R500" s="102"/>
      <c r="S500" s="95"/>
      <c r="T500" s="99"/>
    </row>
    <row r="501" spans="1:20">
      <c r="A501" s="1"/>
      <c r="B501" s="8"/>
      <c r="C501" s="8"/>
      <c r="D501" s="8"/>
      <c r="E501" s="10"/>
      <c r="F501" s="8"/>
      <c r="G501" s="8"/>
      <c r="H501" s="8"/>
      <c r="I501" s="8"/>
      <c r="J501" s="93" t="s">
        <v>186</v>
      </c>
      <c r="K501" s="10"/>
      <c r="L501" s="10"/>
      <c r="M501" s="10"/>
      <c r="N501" s="10"/>
      <c r="O501" s="10"/>
      <c r="P501" s="10"/>
      <c r="Q501" s="10"/>
      <c r="R501" s="10"/>
      <c r="S501" s="10"/>
      <c r="T501" s="10"/>
    </row>
    <row r="502" spans="1:20">
      <c r="A502" s="1"/>
      <c r="B502" s="276" t="s">
        <v>128</v>
      </c>
      <c r="C502" s="277"/>
      <c r="D502" s="277"/>
      <c r="E502" s="278"/>
      <c r="F502" s="268" t="s">
        <v>129</v>
      </c>
      <c r="G502" s="269"/>
      <c r="H502" s="269"/>
      <c r="I502" s="269"/>
      <c r="J502" s="270"/>
      <c r="K502" s="268" t="s">
        <v>130</v>
      </c>
      <c r="L502" s="269"/>
      <c r="M502" s="269"/>
      <c r="N502" s="269"/>
      <c r="O502" s="270"/>
      <c r="P502" s="268" t="s">
        <v>131</v>
      </c>
      <c r="Q502" s="269"/>
      <c r="R502" s="269"/>
      <c r="S502" s="269"/>
      <c r="T502" s="270"/>
    </row>
    <row r="503" spans="1:20">
      <c r="A503" s="1"/>
      <c r="B503" s="280"/>
      <c r="C503" s="281"/>
      <c r="D503" s="281"/>
      <c r="E503" s="282"/>
      <c r="F503" s="85" t="s">
        <v>132</v>
      </c>
      <c r="G503" s="86" t="s">
        <v>15</v>
      </c>
      <c r="H503" s="86" t="s">
        <v>16</v>
      </c>
      <c r="I503" s="86" t="s">
        <v>17</v>
      </c>
      <c r="J503" s="86" t="s">
        <v>133</v>
      </c>
      <c r="K503" s="106" t="s">
        <v>132</v>
      </c>
      <c r="L503" s="86" t="s">
        <v>15</v>
      </c>
      <c r="M503" s="86" t="s">
        <v>16</v>
      </c>
      <c r="N503" s="86" t="s">
        <v>17</v>
      </c>
      <c r="O503" s="86" t="s">
        <v>133</v>
      </c>
      <c r="P503" s="85" t="s">
        <v>132</v>
      </c>
      <c r="Q503" s="86" t="s">
        <v>15</v>
      </c>
      <c r="R503" s="86" t="s">
        <v>16</v>
      </c>
      <c r="S503" s="86" t="s">
        <v>17</v>
      </c>
      <c r="T503" s="86" t="s">
        <v>133</v>
      </c>
    </row>
    <row r="504" spans="1:20">
      <c r="A504" s="1"/>
      <c r="B504" s="251" t="s">
        <v>134</v>
      </c>
      <c r="C504" s="252"/>
      <c r="D504" s="252"/>
      <c r="E504" s="266"/>
      <c r="F504" s="41">
        <v>10</v>
      </c>
      <c r="G504" s="16">
        <v>0.1</v>
      </c>
      <c r="H504" s="15">
        <v>7.3</v>
      </c>
      <c r="I504" s="16">
        <v>0.13</v>
      </c>
      <c r="J504" s="43">
        <v>66</v>
      </c>
      <c r="K504" s="14">
        <v>10</v>
      </c>
      <c r="L504" s="15">
        <v>0.1</v>
      </c>
      <c r="M504" s="16">
        <v>7.3</v>
      </c>
      <c r="N504" s="15">
        <v>0.13</v>
      </c>
      <c r="O504" s="43">
        <v>66</v>
      </c>
      <c r="P504" s="14">
        <v>10</v>
      </c>
      <c r="Q504" s="16">
        <v>0.1</v>
      </c>
      <c r="R504" s="15">
        <v>7.3</v>
      </c>
      <c r="S504" s="16">
        <v>0.13</v>
      </c>
      <c r="T504" s="16">
        <v>66</v>
      </c>
    </row>
    <row r="505" spans="1:20">
      <c r="A505" s="1"/>
      <c r="B505" s="253" t="s">
        <v>219</v>
      </c>
      <c r="C505" s="254"/>
      <c r="D505" s="254"/>
      <c r="E505" s="254"/>
      <c r="F505" s="21">
        <v>50</v>
      </c>
      <c r="G505" s="20">
        <v>8</v>
      </c>
      <c r="H505" s="19">
        <v>11</v>
      </c>
      <c r="I505" s="20">
        <v>4.0999999999999996</v>
      </c>
      <c r="J505" s="19">
        <v>151.1</v>
      </c>
      <c r="K505" s="21">
        <v>75</v>
      </c>
      <c r="L505" s="20">
        <v>12</v>
      </c>
      <c r="M505" s="19">
        <v>16.5</v>
      </c>
      <c r="N505" s="20">
        <v>6.2</v>
      </c>
      <c r="O505" s="19">
        <v>226.7</v>
      </c>
      <c r="P505" s="21">
        <v>75</v>
      </c>
      <c r="Q505" s="20">
        <v>12</v>
      </c>
      <c r="R505" s="19">
        <v>16.5</v>
      </c>
      <c r="S505" s="20">
        <v>6.2</v>
      </c>
      <c r="T505" s="19">
        <v>226.7</v>
      </c>
    </row>
    <row r="506" spans="1:20">
      <c r="A506" s="1"/>
      <c r="B506" s="259" t="s">
        <v>72</v>
      </c>
      <c r="C506" s="260"/>
      <c r="D506" s="260"/>
      <c r="E506" s="260"/>
      <c r="F506" s="21">
        <v>100</v>
      </c>
      <c r="G506" s="20">
        <v>3</v>
      </c>
      <c r="H506" s="19">
        <v>3</v>
      </c>
      <c r="I506" s="20">
        <v>14.6</v>
      </c>
      <c r="J506" s="19">
        <v>97.3</v>
      </c>
      <c r="K506" s="21">
        <v>150</v>
      </c>
      <c r="L506" s="20">
        <v>4.5</v>
      </c>
      <c r="M506" s="19">
        <v>4.5</v>
      </c>
      <c r="N506" s="20">
        <v>21.92</v>
      </c>
      <c r="O506" s="19">
        <v>145.94999999999999</v>
      </c>
      <c r="P506" s="48">
        <v>150</v>
      </c>
      <c r="Q506" s="20">
        <v>4.5</v>
      </c>
      <c r="R506" s="19">
        <v>4.5</v>
      </c>
      <c r="S506" s="20">
        <v>21.92</v>
      </c>
      <c r="T506" s="19">
        <v>145.94999999999999</v>
      </c>
    </row>
    <row r="507" spans="1:20">
      <c r="A507" s="1"/>
      <c r="B507" s="259" t="s">
        <v>22</v>
      </c>
      <c r="C507" s="260"/>
      <c r="D507" s="260"/>
      <c r="E507" s="267"/>
      <c r="F507" s="18" t="s">
        <v>23</v>
      </c>
      <c r="G507" s="19">
        <v>0.24</v>
      </c>
      <c r="H507" s="20">
        <v>0.05</v>
      </c>
      <c r="I507" s="19">
        <v>15.2</v>
      </c>
      <c r="J507" s="20">
        <v>59</v>
      </c>
      <c r="K507" s="21" t="s">
        <v>23</v>
      </c>
      <c r="L507" s="20">
        <v>0.24</v>
      </c>
      <c r="M507" s="19">
        <v>0.05</v>
      </c>
      <c r="N507" s="20">
        <v>15.2</v>
      </c>
      <c r="O507" s="19">
        <v>59</v>
      </c>
      <c r="P507" s="18" t="s">
        <v>23</v>
      </c>
      <c r="Q507" s="19">
        <v>0.24</v>
      </c>
      <c r="R507" s="20">
        <v>0.05</v>
      </c>
      <c r="S507" s="19">
        <v>15.2</v>
      </c>
      <c r="T507" s="19">
        <v>59</v>
      </c>
    </row>
    <row r="508" spans="1:20">
      <c r="A508" s="1"/>
      <c r="B508" s="261" t="s">
        <v>24</v>
      </c>
      <c r="C508" s="262"/>
      <c r="D508" s="262"/>
      <c r="E508" s="271"/>
      <c r="F508" s="27">
        <v>20</v>
      </c>
      <c r="G508" s="28">
        <v>1.5</v>
      </c>
      <c r="H508" s="29">
        <v>0.6</v>
      </c>
      <c r="I508" s="28">
        <v>10.1</v>
      </c>
      <c r="J508" s="29">
        <v>52.8</v>
      </c>
      <c r="K508" s="27">
        <v>20</v>
      </c>
      <c r="L508" s="28">
        <v>1.5</v>
      </c>
      <c r="M508" s="29">
        <v>0.6</v>
      </c>
      <c r="N508" s="28">
        <v>10.1</v>
      </c>
      <c r="O508" s="29">
        <v>52.8</v>
      </c>
      <c r="P508" s="27">
        <v>30</v>
      </c>
      <c r="Q508" s="28">
        <v>2.2999999999999998</v>
      </c>
      <c r="R508" s="29">
        <v>0.9</v>
      </c>
      <c r="S508" s="28">
        <v>15.2</v>
      </c>
      <c r="T508" s="29">
        <v>79.2</v>
      </c>
    </row>
    <row r="509" spans="1:20">
      <c r="A509" s="1"/>
      <c r="B509" s="8"/>
      <c r="C509" s="8"/>
      <c r="D509" s="8"/>
      <c r="E509" s="8"/>
      <c r="F509" s="57"/>
      <c r="G509" s="58">
        <f>SUM(G504:G508)</f>
        <v>12.84</v>
      </c>
      <c r="H509" s="58">
        <f>SUM(H504:H508)</f>
        <v>21.95</v>
      </c>
      <c r="I509" s="58">
        <f>SUM(I504:I508)</f>
        <v>44.13</v>
      </c>
      <c r="J509" s="58">
        <f>SUM(J504:J508)</f>
        <v>426.2</v>
      </c>
      <c r="K509" s="62"/>
      <c r="L509" s="58">
        <f>SUM(L504:L508)</f>
        <v>18.34</v>
      </c>
      <c r="M509" s="58">
        <f>SUM(M504:M508)</f>
        <v>28.95</v>
      </c>
      <c r="N509" s="58">
        <f>SUM(N504:N508)</f>
        <v>53.55</v>
      </c>
      <c r="O509" s="58">
        <f>SUM(O504:O508)</f>
        <v>550.45000000000005</v>
      </c>
      <c r="P509" s="62"/>
      <c r="Q509" s="58">
        <f>SUM(Q504:Q508)</f>
        <v>19.14</v>
      </c>
      <c r="R509" s="58">
        <f>SUM(R504:R508)</f>
        <v>29.25</v>
      </c>
      <c r="S509" s="58">
        <f>SUM(S504:S508)</f>
        <v>58.65</v>
      </c>
      <c r="T509" s="58">
        <f>SUM(T504:T508)</f>
        <v>576.85</v>
      </c>
    </row>
    <row r="510" spans="1:20">
      <c r="A510" s="1"/>
      <c r="B510" s="8"/>
      <c r="C510" s="8"/>
      <c r="D510" s="8"/>
      <c r="E510" s="8"/>
      <c r="F510" s="57"/>
      <c r="G510" s="59"/>
      <c r="H510" s="59"/>
      <c r="I510" s="59"/>
      <c r="J510" s="88">
        <f>J509/2100</f>
        <v>0.202952380952381</v>
      </c>
      <c r="K510" s="57"/>
      <c r="L510" s="59"/>
      <c r="M510" s="59"/>
      <c r="N510" s="59"/>
      <c r="O510" s="88">
        <f>O509/2700</f>
        <v>0.20387037037037001</v>
      </c>
      <c r="P510" s="57"/>
      <c r="Q510" s="59"/>
      <c r="R510" s="59"/>
      <c r="S510" s="59"/>
      <c r="T510" s="60">
        <v>0.20200000000000001</v>
      </c>
    </row>
    <row r="511" spans="1:20">
      <c r="A511" s="1"/>
      <c r="B511" s="263" t="s">
        <v>137</v>
      </c>
      <c r="C511" s="264"/>
      <c r="D511" s="264"/>
      <c r="E511" s="265"/>
      <c r="F511" s="37" t="s">
        <v>132</v>
      </c>
      <c r="G511" s="40" t="s">
        <v>15</v>
      </c>
      <c r="H511" s="40" t="s">
        <v>16</v>
      </c>
      <c r="I511" s="40" t="s">
        <v>17</v>
      </c>
      <c r="J511" s="40" t="s">
        <v>133</v>
      </c>
      <c r="K511" s="61" t="s">
        <v>132</v>
      </c>
      <c r="L511" s="40" t="s">
        <v>15</v>
      </c>
      <c r="M511" s="40" t="s">
        <v>16</v>
      </c>
      <c r="N511" s="40" t="s">
        <v>17</v>
      </c>
      <c r="O511" s="40" t="s">
        <v>133</v>
      </c>
      <c r="P511" s="37" t="s">
        <v>132</v>
      </c>
      <c r="Q511" s="40" t="s">
        <v>15</v>
      </c>
      <c r="R511" s="40" t="s">
        <v>16</v>
      </c>
      <c r="S511" s="40" t="s">
        <v>17</v>
      </c>
      <c r="T511" s="40" t="s">
        <v>133</v>
      </c>
    </row>
    <row r="512" spans="1:20">
      <c r="A512" s="1"/>
      <c r="B512" s="251" t="s">
        <v>220</v>
      </c>
      <c r="C512" s="252"/>
      <c r="D512" s="252"/>
      <c r="E512" s="266"/>
      <c r="F512" s="103">
        <v>50</v>
      </c>
      <c r="G512" s="104">
        <v>0.6</v>
      </c>
      <c r="H512" s="105">
        <v>4.5</v>
      </c>
      <c r="I512" s="104">
        <v>4.2</v>
      </c>
      <c r="J512" s="105">
        <v>60.1</v>
      </c>
      <c r="K512" s="107">
        <v>100</v>
      </c>
      <c r="L512" s="105">
        <v>1.2</v>
      </c>
      <c r="M512" s="104">
        <v>9</v>
      </c>
      <c r="N512" s="105">
        <v>8.4</v>
      </c>
      <c r="O512" s="108">
        <v>120.1</v>
      </c>
      <c r="P512" s="107">
        <v>100</v>
      </c>
      <c r="Q512" s="105">
        <v>1.2</v>
      </c>
      <c r="R512" s="104">
        <v>9</v>
      </c>
      <c r="S512" s="105">
        <v>8.4</v>
      </c>
      <c r="T512" s="108">
        <v>120.1</v>
      </c>
    </row>
    <row r="513" spans="1:20">
      <c r="A513" s="1"/>
      <c r="B513" s="259" t="s">
        <v>171</v>
      </c>
      <c r="C513" s="260"/>
      <c r="D513" s="260"/>
      <c r="E513" s="267"/>
      <c r="F513" s="18">
        <v>200</v>
      </c>
      <c r="G513" s="19">
        <v>5.8</v>
      </c>
      <c r="H513" s="19">
        <v>4.2</v>
      </c>
      <c r="I513" s="74">
        <v>20.2</v>
      </c>
      <c r="J513" s="20">
        <v>142</v>
      </c>
      <c r="K513" s="76">
        <v>250</v>
      </c>
      <c r="L513" s="19">
        <v>7.3</v>
      </c>
      <c r="M513" s="20">
        <v>5.3</v>
      </c>
      <c r="N513" s="19">
        <v>25.3</v>
      </c>
      <c r="O513" s="44">
        <v>177</v>
      </c>
      <c r="P513" s="21">
        <v>250</v>
      </c>
      <c r="Q513" s="20">
        <v>7.3</v>
      </c>
      <c r="R513" s="19">
        <v>5.3</v>
      </c>
      <c r="S513" s="20">
        <v>25.3</v>
      </c>
      <c r="T513" s="19">
        <v>177</v>
      </c>
    </row>
    <row r="514" spans="1:20">
      <c r="A514" s="1"/>
      <c r="B514" s="259" t="s">
        <v>221</v>
      </c>
      <c r="C514" s="260"/>
      <c r="D514" s="260"/>
      <c r="E514" s="260"/>
      <c r="F514" s="21">
        <v>50</v>
      </c>
      <c r="G514" s="20">
        <v>13.5</v>
      </c>
      <c r="H514" s="19">
        <v>6.1</v>
      </c>
      <c r="I514" s="20">
        <v>1.9</v>
      </c>
      <c r="J514" s="19">
        <v>116.5</v>
      </c>
      <c r="K514" s="18">
        <v>75</v>
      </c>
      <c r="L514" s="19">
        <v>20.2</v>
      </c>
      <c r="M514" s="20">
        <v>9.1999999999999993</v>
      </c>
      <c r="N514" s="19">
        <v>2.9</v>
      </c>
      <c r="O514" s="20">
        <v>174.8</v>
      </c>
      <c r="P514" s="18">
        <v>75</v>
      </c>
      <c r="Q514" s="19">
        <v>20.2</v>
      </c>
      <c r="R514" s="20">
        <v>9.1999999999999993</v>
      </c>
      <c r="S514" s="19">
        <v>2.9</v>
      </c>
      <c r="T514" s="20">
        <v>174.8</v>
      </c>
    </row>
    <row r="515" spans="1:20">
      <c r="A515" s="1"/>
      <c r="B515" s="259" t="s">
        <v>43</v>
      </c>
      <c r="C515" s="260"/>
      <c r="D515" s="260"/>
      <c r="E515" s="260"/>
      <c r="F515" s="21">
        <v>100</v>
      </c>
      <c r="G515" s="20">
        <v>2</v>
      </c>
      <c r="H515" s="19">
        <v>6.5</v>
      </c>
      <c r="I515" s="20">
        <v>15.8</v>
      </c>
      <c r="J515" s="19">
        <v>130.6</v>
      </c>
      <c r="K515" s="21">
        <v>150</v>
      </c>
      <c r="L515" s="20">
        <v>3</v>
      </c>
      <c r="M515" s="19">
        <v>9.6999999999999993</v>
      </c>
      <c r="N515" s="20">
        <v>23.7</v>
      </c>
      <c r="O515" s="19">
        <v>195.9</v>
      </c>
      <c r="P515" s="21">
        <v>150</v>
      </c>
      <c r="Q515" s="20">
        <v>3</v>
      </c>
      <c r="R515" s="19">
        <v>9.6999999999999993</v>
      </c>
      <c r="S515" s="20">
        <v>23.7</v>
      </c>
      <c r="T515" s="19">
        <v>195.9</v>
      </c>
    </row>
    <row r="516" spans="1:20">
      <c r="A516" s="1"/>
      <c r="B516" s="259" t="s">
        <v>73</v>
      </c>
      <c r="C516" s="260"/>
      <c r="D516" s="260"/>
      <c r="E516" s="260"/>
      <c r="F516" s="21">
        <v>200</v>
      </c>
      <c r="G516" s="20">
        <v>1</v>
      </c>
      <c r="H516" s="19">
        <v>0.2</v>
      </c>
      <c r="I516" s="20">
        <v>20.2</v>
      </c>
      <c r="J516" s="19">
        <v>92</v>
      </c>
      <c r="K516" s="18">
        <v>200</v>
      </c>
      <c r="L516" s="19">
        <v>1</v>
      </c>
      <c r="M516" s="20">
        <v>0.2</v>
      </c>
      <c r="N516" s="19">
        <v>20.2</v>
      </c>
      <c r="O516" s="20">
        <v>92</v>
      </c>
      <c r="P516" s="21">
        <v>200</v>
      </c>
      <c r="Q516" s="20">
        <v>1</v>
      </c>
      <c r="R516" s="19">
        <v>0.2</v>
      </c>
      <c r="S516" s="20">
        <v>20.2</v>
      </c>
      <c r="T516" s="19">
        <v>92</v>
      </c>
    </row>
    <row r="517" spans="1:20">
      <c r="A517" s="1"/>
      <c r="B517" s="259" t="s">
        <v>24</v>
      </c>
      <c r="C517" s="260"/>
      <c r="D517" s="260"/>
      <c r="E517" s="260"/>
      <c r="F517" s="21">
        <v>30</v>
      </c>
      <c r="G517" s="20">
        <v>2.2999999999999998</v>
      </c>
      <c r="H517" s="19">
        <v>0.9</v>
      </c>
      <c r="I517" s="20">
        <v>15.2</v>
      </c>
      <c r="J517" s="19">
        <v>79.2</v>
      </c>
      <c r="K517" s="18">
        <v>30</v>
      </c>
      <c r="L517" s="19">
        <v>2.2999999999999998</v>
      </c>
      <c r="M517" s="20">
        <v>0.9</v>
      </c>
      <c r="N517" s="19">
        <v>15.2</v>
      </c>
      <c r="O517" s="20">
        <v>79.2</v>
      </c>
      <c r="P517" s="21">
        <v>30</v>
      </c>
      <c r="Q517" s="20">
        <v>2.2999999999999998</v>
      </c>
      <c r="R517" s="19">
        <v>0.9</v>
      </c>
      <c r="S517" s="20">
        <v>15.2</v>
      </c>
      <c r="T517" s="19">
        <v>79.2</v>
      </c>
    </row>
    <row r="518" spans="1:20">
      <c r="A518" s="1"/>
      <c r="B518" s="261" t="s">
        <v>34</v>
      </c>
      <c r="C518" s="262"/>
      <c r="D518" s="262"/>
      <c r="E518" s="262"/>
      <c r="F518" s="27">
        <v>40</v>
      </c>
      <c r="G518" s="28">
        <v>2</v>
      </c>
      <c r="H518" s="29">
        <v>0.4</v>
      </c>
      <c r="I518" s="28">
        <v>18.399999999999999</v>
      </c>
      <c r="J518" s="29">
        <v>88</v>
      </c>
      <c r="K518" s="77">
        <v>50</v>
      </c>
      <c r="L518" s="29">
        <v>2.5</v>
      </c>
      <c r="M518" s="28">
        <v>0.5</v>
      </c>
      <c r="N518" s="29">
        <v>23</v>
      </c>
      <c r="O518" s="28">
        <v>110</v>
      </c>
      <c r="P518" s="27">
        <v>50</v>
      </c>
      <c r="Q518" s="28">
        <v>2.5</v>
      </c>
      <c r="R518" s="29">
        <v>0.5</v>
      </c>
      <c r="S518" s="28">
        <v>23</v>
      </c>
      <c r="T518" s="29">
        <v>110</v>
      </c>
    </row>
    <row r="519" spans="1:20">
      <c r="A519" s="1"/>
      <c r="B519" s="8"/>
      <c r="C519" s="8"/>
      <c r="D519" s="8"/>
      <c r="E519" s="8"/>
      <c r="F519" s="57"/>
      <c r="G519" s="58">
        <f>SUM(G512:G518)</f>
        <v>27.2</v>
      </c>
      <c r="H519" s="58">
        <f>SUM(H512:H518)</f>
        <v>22.8</v>
      </c>
      <c r="I519" s="58">
        <f>SUM(I512:I518)</f>
        <v>95.9</v>
      </c>
      <c r="J519" s="58">
        <f>SUM(J512:J518)</f>
        <v>708.4</v>
      </c>
      <c r="K519" s="62"/>
      <c r="L519" s="58">
        <f>SUM(L512:L518)</f>
        <v>37.5</v>
      </c>
      <c r="M519" s="58">
        <f>SUM(M512:M518)</f>
        <v>34.799999999999997</v>
      </c>
      <c r="N519" s="58">
        <f>SUM(N512:N518)</f>
        <v>118.7</v>
      </c>
      <c r="O519" s="58">
        <f>SUM(O512:O518)</f>
        <v>949</v>
      </c>
      <c r="P519" s="62"/>
      <c r="Q519" s="58">
        <f>SUM(Q512:Q518)</f>
        <v>37.5</v>
      </c>
      <c r="R519" s="58">
        <f>SUM(R512:R518)</f>
        <v>34.799999999999997</v>
      </c>
      <c r="S519" s="58">
        <f>SUM(S512:S518)</f>
        <v>118.7</v>
      </c>
      <c r="T519" s="58">
        <f>SUM(T512:T518)</f>
        <v>949</v>
      </c>
    </row>
    <row r="520" spans="1:20">
      <c r="A520" s="1"/>
      <c r="B520" s="8"/>
      <c r="C520" s="8"/>
      <c r="D520" s="8"/>
      <c r="E520" s="8"/>
      <c r="F520" s="57"/>
      <c r="G520" s="59"/>
      <c r="H520" s="59"/>
      <c r="I520" s="59"/>
      <c r="J520" s="60">
        <f>J519/2100</f>
        <v>0.33733333333333299</v>
      </c>
      <c r="K520" s="57"/>
      <c r="L520" s="59"/>
      <c r="M520" s="59"/>
      <c r="N520" s="59"/>
      <c r="O520" s="60">
        <v>0.35</v>
      </c>
      <c r="P520" s="57"/>
      <c r="Q520" s="59"/>
      <c r="R520" s="59"/>
      <c r="S520" s="59"/>
      <c r="T520" s="60">
        <v>0.35</v>
      </c>
    </row>
    <row r="521" spans="1:20">
      <c r="A521" s="1"/>
      <c r="B521" s="263" t="s">
        <v>140</v>
      </c>
      <c r="C521" s="264"/>
      <c r="D521" s="264"/>
      <c r="E521" s="265"/>
      <c r="F521" s="37" t="s">
        <v>132</v>
      </c>
      <c r="G521" s="40" t="s">
        <v>15</v>
      </c>
      <c r="H521" s="40" t="s">
        <v>16</v>
      </c>
      <c r="I521" s="40" t="s">
        <v>17</v>
      </c>
      <c r="J521" s="40" t="s">
        <v>133</v>
      </c>
      <c r="K521" s="61" t="s">
        <v>132</v>
      </c>
      <c r="L521" s="40" t="s">
        <v>15</v>
      </c>
      <c r="M521" s="40" t="s">
        <v>16</v>
      </c>
      <c r="N521" s="40" t="s">
        <v>17</v>
      </c>
      <c r="O521" s="40" t="s">
        <v>133</v>
      </c>
      <c r="P521" s="37" t="s">
        <v>132</v>
      </c>
      <c r="Q521" s="40" t="s">
        <v>15</v>
      </c>
      <c r="R521" s="40" t="s">
        <v>16</v>
      </c>
      <c r="S521" s="40" t="s">
        <v>17</v>
      </c>
      <c r="T521" s="40" t="s">
        <v>133</v>
      </c>
    </row>
    <row r="522" spans="1:20">
      <c r="A522" s="1"/>
      <c r="B522" s="251" t="s">
        <v>141</v>
      </c>
      <c r="C522" s="252"/>
      <c r="D522" s="252"/>
      <c r="E522" s="266"/>
      <c r="F522" s="41">
        <v>100</v>
      </c>
      <c r="G522" s="16">
        <v>0.4</v>
      </c>
      <c r="H522" s="15">
        <v>0.4</v>
      </c>
      <c r="I522" s="16">
        <v>9.8000000000000007</v>
      </c>
      <c r="J522" s="15">
        <v>45</v>
      </c>
      <c r="K522" s="14">
        <v>150</v>
      </c>
      <c r="L522" s="16">
        <v>0.6</v>
      </c>
      <c r="M522" s="15">
        <v>0.6</v>
      </c>
      <c r="N522" s="16">
        <v>14.7</v>
      </c>
      <c r="O522" s="15">
        <v>67.5</v>
      </c>
      <c r="P522" s="14">
        <v>150</v>
      </c>
      <c r="Q522" s="16">
        <v>0.6</v>
      </c>
      <c r="R522" s="15">
        <v>0.6</v>
      </c>
      <c r="S522" s="16">
        <v>14.7</v>
      </c>
      <c r="T522" s="16">
        <v>67.5</v>
      </c>
    </row>
    <row r="523" spans="1:20">
      <c r="A523" s="1"/>
      <c r="B523" s="259" t="s">
        <v>222</v>
      </c>
      <c r="C523" s="260"/>
      <c r="D523" s="260"/>
      <c r="E523" s="267"/>
      <c r="F523" s="18" t="s">
        <v>223</v>
      </c>
      <c r="G523" s="19">
        <v>12.8</v>
      </c>
      <c r="H523" s="20">
        <v>9.5</v>
      </c>
      <c r="I523" s="19">
        <v>17.5</v>
      </c>
      <c r="J523" s="19">
        <v>212.5</v>
      </c>
      <c r="K523" s="18" t="s">
        <v>181</v>
      </c>
      <c r="L523" s="19">
        <v>16.27</v>
      </c>
      <c r="M523" s="20">
        <v>12.04</v>
      </c>
      <c r="N523" s="19">
        <v>22.33</v>
      </c>
      <c r="O523" s="20">
        <v>269.75</v>
      </c>
      <c r="P523" s="21" t="s">
        <v>181</v>
      </c>
      <c r="Q523" s="19">
        <v>16.27</v>
      </c>
      <c r="R523" s="20">
        <v>12.04</v>
      </c>
      <c r="S523" s="19">
        <v>22.33</v>
      </c>
      <c r="T523" s="19">
        <v>269.75</v>
      </c>
    </row>
    <row r="524" spans="1:20">
      <c r="A524" s="1"/>
      <c r="B524" s="261" t="s">
        <v>224</v>
      </c>
      <c r="C524" s="262"/>
      <c r="D524" s="262"/>
      <c r="E524" s="271"/>
      <c r="F524" s="77">
        <v>200</v>
      </c>
      <c r="G524" s="29">
        <v>0.2</v>
      </c>
      <c r="H524" s="28">
        <v>0.2</v>
      </c>
      <c r="I524" s="29">
        <v>21.8</v>
      </c>
      <c r="J524" s="29">
        <v>88</v>
      </c>
      <c r="K524" s="77">
        <v>200</v>
      </c>
      <c r="L524" s="29">
        <v>0.2</v>
      </c>
      <c r="M524" s="28">
        <v>0.2</v>
      </c>
      <c r="N524" s="29">
        <v>21.8</v>
      </c>
      <c r="O524" s="29">
        <v>88</v>
      </c>
      <c r="P524" s="77">
        <v>200</v>
      </c>
      <c r="Q524" s="29">
        <v>0.2</v>
      </c>
      <c r="R524" s="28">
        <v>0.2</v>
      </c>
      <c r="S524" s="29">
        <v>21.8</v>
      </c>
      <c r="T524" s="29">
        <v>88</v>
      </c>
    </row>
    <row r="525" spans="1:20">
      <c r="A525" s="1"/>
      <c r="B525" s="8"/>
      <c r="C525" s="8"/>
      <c r="D525" s="8"/>
      <c r="E525" s="8"/>
      <c r="F525" s="57"/>
      <c r="G525" s="58">
        <f>SUM(G522:G524)</f>
        <v>13.4</v>
      </c>
      <c r="H525" s="58">
        <f>SUM(H522:H524)</f>
        <v>10.1</v>
      </c>
      <c r="I525" s="58">
        <f>SUM(I522:I524)</f>
        <v>49.1</v>
      </c>
      <c r="J525" s="58">
        <f>SUM(J522:J524)</f>
        <v>345.5</v>
      </c>
      <c r="K525" s="62"/>
      <c r="L525" s="58">
        <f>SUM(L522:L524)</f>
        <v>17.07</v>
      </c>
      <c r="M525" s="58">
        <f>SUM(M522:M524)</f>
        <v>12.84</v>
      </c>
      <c r="N525" s="58">
        <f>SUM(N522:N524)</f>
        <v>58.83</v>
      </c>
      <c r="O525" s="58">
        <f>SUM(O522:O524)</f>
        <v>425.25</v>
      </c>
      <c r="P525" s="62"/>
      <c r="Q525" s="58">
        <f>SUM(Q522:Q524)</f>
        <v>17.07</v>
      </c>
      <c r="R525" s="58">
        <f>SUM(R522:R524)</f>
        <v>12.84</v>
      </c>
      <c r="S525" s="58">
        <f>SUM(S522:S524)</f>
        <v>58.83</v>
      </c>
      <c r="T525" s="58">
        <f>SUM(T522:T524)</f>
        <v>425.25</v>
      </c>
    </row>
    <row r="526" spans="1:20">
      <c r="A526" s="1"/>
      <c r="B526" s="8"/>
      <c r="C526" s="8"/>
      <c r="D526" s="8"/>
      <c r="E526" s="8"/>
      <c r="F526" s="57"/>
      <c r="G526" s="59"/>
      <c r="H526" s="59"/>
      <c r="I526" s="59"/>
      <c r="J526" s="60">
        <v>0.12</v>
      </c>
      <c r="K526" s="57"/>
      <c r="L526" s="59"/>
      <c r="M526" s="59"/>
      <c r="N526" s="59"/>
      <c r="O526" s="60">
        <v>0.106</v>
      </c>
      <c r="P526" s="57"/>
      <c r="Q526" s="59"/>
      <c r="R526" s="59"/>
      <c r="S526" s="59"/>
      <c r="T526" s="60">
        <v>0.106</v>
      </c>
    </row>
    <row r="527" spans="1:20">
      <c r="A527" s="1"/>
      <c r="B527" s="263" t="s">
        <v>144</v>
      </c>
      <c r="C527" s="264"/>
      <c r="D527" s="264"/>
      <c r="E527" s="265"/>
      <c r="F527" s="37" t="s">
        <v>132</v>
      </c>
      <c r="G527" s="40" t="s">
        <v>15</v>
      </c>
      <c r="H527" s="40" t="s">
        <v>16</v>
      </c>
      <c r="I527" s="40" t="s">
        <v>17</v>
      </c>
      <c r="J527" s="40" t="s">
        <v>133</v>
      </c>
      <c r="K527" s="61" t="s">
        <v>132</v>
      </c>
      <c r="L527" s="40" t="s">
        <v>15</v>
      </c>
      <c r="M527" s="40" t="s">
        <v>16</v>
      </c>
      <c r="N527" s="40" t="s">
        <v>17</v>
      </c>
      <c r="O527" s="40" t="s">
        <v>133</v>
      </c>
      <c r="P527" s="37" t="s">
        <v>132</v>
      </c>
      <c r="Q527" s="40" t="s">
        <v>15</v>
      </c>
      <c r="R527" s="40" t="s">
        <v>16</v>
      </c>
      <c r="S527" s="40" t="s">
        <v>17</v>
      </c>
      <c r="T527" s="40" t="s">
        <v>133</v>
      </c>
    </row>
    <row r="528" spans="1:20">
      <c r="A528" s="1"/>
      <c r="B528" s="251" t="s">
        <v>202</v>
      </c>
      <c r="C528" s="252"/>
      <c r="D528" s="252"/>
      <c r="E528" s="266"/>
      <c r="F528" s="14">
        <v>50</v>
      </c>
      <c r="G528" s="15">
        <v>0.4</v>
      </c>
      <c r="H528" s="16">
        <v>5.9</v>
      </c>
      <c r="I528" s="15">
        <v>1.6</v>
      </c>
      <c r="J528" s="43">
        <v>64.900000000000006</v>
      </c>
      <c r="K528" s="14">
        <v>100</v>
      </c>
      <c r="L528" s="15">
        <v>0.7</v>
      </c>
      <c r="M528" s="16">
        <v>11.8</v>
      </c>
      <c r="N528" s="15">
        <v>3.2</v>
      </c>
      <c r="O528" s="43">
        <v>129.69999999999999</v>
      </c>
      <c r="P528" s="14">
        <v>100</v>
      </c>
      <c r="Q528" s="15">
        <v>0.7</v>
      </c>
      <c r="R528" s="16">
        <v>11.8</v>
      </c>
      <c r="S528" s="15">
        <v>3.2</v>
      </c>
      <c r="T528" s="16">
        <v>129.69999999999999</v>
      </c>
    </row>
    <row r="529" spans="1:20" ht="26.25" customHeight="1">
      <c r="A529" s="1"/>
      <c r="B529" s="253" t="s">
        <v>168</v>
      </c>
      <c r="C529" s="254"/>
      <c r="D529" s="254"/>
      <c r="E529" s="255"/>
      <c r="F529" s="18">
        <v>50</v>
      </c>
      <c r="G529" s="19">
        <v>7</v>
      </c>
      <c r="H529" s="20">
        <v>10.1</v>
      </c>
      <c r="I529" s="19">
        <v>0.9</v>
      </c>
      <c r="J529" s="20">
        <v>123.5</v>
      </c>
      <c r="K529" s="21">
        <v>75</v>
      </c>
      <c r="L529" s="19">
        <v>10.5</v>
      </c>
      <c r="M529" s="20">
        <v>15.1</v>
      </c>
      <c r="N529" s="19">
        <v>1.3</v>
      </c>
      <c r="O529" s="20">
        <v>185.3</v>
      </c>
      <c r="P529" s="21">
        <v>75</v>
      </c>
      <c r="Q529" s="19">
        <v>10.5</v>
      </c>
      <c r="R529" s="20">
        <v>15.1</v>
      </c>
      <c r="S529" s="19">
        <v>1.3</v>
      </c>
      <c r="T529" s="19">
        <v>185.3</v>
      </c>
    </row>
    <row r="530" spans="1:20">
      <c r="A530" s="1"/>
      <c r="B530" s="259" t="s">
        <v>225</v>
      </c>
      <c r="C530" s="260"/>
      <c r="D530" s="260"/>
      <c r="E530" s="267"/>
      <c r="F530" s="18">
        <v>100</v>
      </c>
      <c r="G530" s="19">
        <v>2.2999999999999998</v>
      </c>
      <c r="H530" s="20">
        <v>5.8</v>
      </c>
      <c r="I530" s="19">
        <v>23</v>
      </c>
      <c r="J530" s="20">
        <v>156</v>
      </c>
      <c r="K530" s="21">
        <v>150</v>
      </c>
      <c r="L530" s="19">
        <v>3.5</v>
      </c>
      <c r="M530" s="20">
        <v>8.8000000000000007</v>
      </c>
      <c r="N530" s="19">
        <v>34.5</v>
      </c>
      <c r="O530" s="20">
        <v>234</v>
      </c>
      <c r="P530" s="21">
        <v>150</v>
      </c>
      <c r="Q530" s="19">
        <v>3.5</v>
      </c>
      <c r="R530" s="20">
        <v>8.8000000000000007</v>
      </c>
      <c r="S530" s="19">
        <v>34.5</v>
      </c>
      <c r="T530" s="19">
        <v>234</v>
      </c>
    </row>
    <row r="531" spans="1:20">
      <c r="A531" s="1"/>
      <c r="B531" s="259" t="s">
        <v>77</v>
      </c>
      <c r="C531" s="260"/>
      <c r="D531" s="260"/>
      <c r="E531" s="267"/>
      <c r="F531" s="18">
        <v>200</v>
      </c>
      <c r="G531" s="19">
        <v>1.4</v>
      </c>
      <c r="H531" s="20">
        <v>1</v>
      </c>
      <c r="I531" s="19">
        <v>20.2</v>
      </c>
      <c r="J531" s="20">
        <v>96</v>
      </c>
      <c r="K531" s="21">
        <v>200</v>
      </c>
      <c r="L531" s="20">
        <v>1.4</v>
      </c>
      <c r="M531" s="19">
        <v>1</v>
      </c>
      <c r="N531" s="20">
        <v>20.2</v>
      </c>
      <c r="O531" s="44">
        <v>96</v>
      </c>
      <c r="P531" s="21">
        <v>200</v>
      </c>
      <c r="Q531" s="19">
        <v>1.4</v>
      </c>
      <c r="R531" s="20">
        <v>1</v>
      </c>
      <c r="S531" s="19">
        <v>20.2</v>
      </c>
      <c r="T531" s="19">
        <v>96</v>
      </c>
    </row>
    <row r="532" spans="1:20">
      <c r="A532" s="1"/>
      <c r="B532" s="261" t="s">
        <v>34</v>
      </c>
      <c r="C532" s="262"/>
      <c r="D532" s="262"/>
      <c r="E532" s="262"/>
      <c r="F532" s="27">
        <v>30</v>
      </c>
      <c r="G532" s="28">
        <v>1.5</v>
      </c>
      <c r="H532" s="29">
        <v>0.3</v>
      </c>
      <c r="I532" s="28">
        <v>13.8</v>
      </c>
      <c r="J532" s="29">
        <v>66</v>
      </c>
      <c r="K532" s="77">
        <v>30</v>
      </c>
      <c r="L532" s="29">
        <v>1.5</v>
      </c>
      <c r="M532" s="28">
        <v>0.3</v>
      </c>
      <c r="N532" s="29">
        <v>13.8</v>
      </c>
      <c r="O532" s="28">
        <v>66</v>
      </c>
      <c r="P532" s="27">
        <v>50</v>
      </c>
      <c r="Q532" s="28">
        <v>2.5</v>
      </c>
      <c r="R532" s="29">
        <v>0.5</v>
      </c>
      <c r="S532" s="28">
        <v>23</v>
      </c>
      <c r="T532" s="29">
        <v>110</v>
      </c>
    </row>
    <row r="533" spans="1:20">
      <c r="A533" s="1"/>
      <c r="B533" s="8"/>
      <c r="C533" s="8"/>
      <c r="D533" s="8"/>
      <c r="E533" s="8"/>
      <c r="F533" s="57"/>
      <c r="G533" s="58">
        <f>SUM(G528:G532)</f>
        <v>12.6</v>
      </c>
      <c r="H533" s="58">
        <f>SUM(H528:H532)</f>
        <v>23.1</v>
      </c>
      <c r="I533" s="58">
        <f>SUM(I528:I532)</f>
        <v>59.5</v>
      </c>
      <c r="J533" s="58">
        <f>SUM(J528:J532)</f>
        <v>506.4</v>
      </c>
      <c r="K533" s="62"/>
      <c r="L533" s="58">
        <f>SUM(L528:L532)</f>
        <v>17.600000000000001</v>
      </c>
      <c r="M533" s="58">
        <f>SUM(M528:M532)</f>
        <v>37</v>
      </c>
      <c r="N533" s="58">
        <f>SUM(N528:N532)</f>
        <v>73</v>
      </c>
      <c r="O533" s="58">
        <f>SUM(O528:O532)</f>
        <v>711</v>
      </c>
      <c r="P533" s="62"/>
      <c r="Q533" s="58">
        <f>SUM(Q528:Q532)</f>
        <v>18.600000000000001</v>
      </c>
      <c r="R533" s="58">
        <f>SUM(R528:R532)</f>
        <v>37.200000000000003</v>
      </c>
      <c r="S533" s="58">
        <f>SUM(S528:S532)</f>
        <v>82.2</v>
      </c>
      <c r="T533" s="58">
        <f>SUM(T528:T532)</f>
        <v>755</v>
      </c>
    </row>
    <row r="534" spans="1:20">
      <c r="A534" s="1"/>
      <c r="B534" s="8"/>
      <c r="C534" s="8"/>
      <c r="D534" s="8"/>
      <c r="E534" s="8"/>
      <c r="F534" s="57"/>
      <c r="G534" s="59"/>
      <c r="H534" s="59"/>
      <c r="I534" s="59"/>
      <c r="J534" s="60">
        <f>J533/2100</f>
        <v>0.24114285714285699</v>
      </c>
      <c r="K534" s="57"/>
      <c r="L534" s="59"/>
      <c r="M534" s="59"/>
      <c r="N534" s="59"/>
      <c r="O534" s="60">
        <v>0.23200000000000001</v>
      </c>
      <c r="P534" s="57"/>
      <c r="Q534" s="59"/>
      <c r="R534" s="59"/>
      <c r="S534" s="59"/>
      <c r="T534" s="60">
        <v>0.248</v>
      </c>
    </row>
    <row r="535" spans="1:20">
      <c r="A535" s="1"/>
      <c r="B535" s="263" t="s">
        <v>147</v>
      </c>
      <c r="C535" s="264"/>
      <c r="D535" s="264"/>
      <c r="E535" s="265"/>
      <c r="F535" s="37" t="s">
        <v>132</v>
      </c>
      <c r="G535" s="40" t="s">
        <v>15</v>
      </c>
      <c r="H535" s="40" t="s">
        <v>16</v>
      </c>
      <c r="I535" s="40" t="s">
        <v>17</v>
      </c>
      <c r="J535" s="40" t="s">
        <v>133</v>
      </c>
      <c r="K535" s="61" t="s">
        <v>132</v>
      </c>
      <c r="L535" s="40" t="s">
        <v>15</v>
      </c>
      <c r="M535" s="40" t="s">
        <v>16</v>
      </c>
      <c r="N535" s="40" t="s">
        <v>17</v>
      </c>
      <c r="O535" s="40" t="s">
        <v>133</v>
      </c>
      <c r="P535" s="37" t="s">
        <v>132</v>
      </c>
      <c r="Q535" s="40" t="s">
        <v>15</v>
      </c>
      <c r="R535" s="40" t="s">
        <v>16</v>
      </c>
      <c r="S535" s="40" t="s">
        <v>17</v>
      </c>
      <c r="T535" s="40" t="s">
        <v>133</v>
      </c>
    </row>
    <row r="536" spans="1:20">
      <c r="A536" s="1"/>
      <c r="B536" s="259" t="s">
        <v>24</v>
      </c>
      <c r="C536" s="260"/>
      <c r="D536" s="260"/>
      <c r="E536" s="260"/>
      <c r="F536" s="21">
        <v>30</v>
      </c>
      <c r="G536" s="19">
        <v>2.2999999999999998</v>
      </c>
      <c r="H536" s="19">
        <v>0.9</v>
      </c>
      <c r="I536" s="20">
        <v>15.2</v>
      </c>
      <c r="J536" s="44">
        <v>79.2</v>
      </c>
      <c r="K536" s="21">
        <v>50</v>
      </c>
      <c r="L536" s="19">
        <v>3.8</v>
      </c>
      <c r="M536" s="19">
        <v>1.5</v>
      </c>
      <c r="N536" s="20">
        <v>25.3</v>
      </c>
      <c r="O536" s="44">
        <v>132</v>
      </c>
      <c r="P536" s="21">
        <v>50</v>
      </c>
      <c r="Q536" s="19">
        <v>3.8</v>
      </c>
      <c r="R536" s="19">
        <v>1.5</v>
      </c>
      <c r="S536" s="20">
        <v>25.3</v>
      </c>
      <c r="T536" s="16">
        <v>132</v>
      </c>
    </row>
    <row r="537" spans="1:20">
      <c r="A537" s="1"/>
      <c r="B537" s="261" t="s">
        <v>148</v>
      </c>
      <c r="C537" s="262"/>
      <c r="D537" s="262"/>
      <c r="E537" s="262"/>
      <c r="F537" s="27">
        <v>200</v>
      </c>
      <c r="G537" s="28">
        <v>6</v>
      </c>
      <c r="H537" s="29">
        <v>3</v>
      </c>
      <c r="I537" s="28">
        <v>7.6</v>
      </c>
      <c r="J537" s="29">
        <v>60</v>
      </c>
      <c r="K537" s="27">
        <v>200</v>
      </c>
      <c r="L537" s="28">
        <v>6</v>
      </c>
      <c r="M537" s="29">
        <v>3</v>
      </c>
      <c r="N537" s="28">
        <v>7.6</v>
      </c>
      <c r="O537" s="29">
        <v>60</v>
      </c>
      <c r="P537" s="27">
        <v>200</v>
      </c>
      <c r="Q537" s="28">
        <v>6</v>
      </c>
      <c r="R537" s="29">
        <v>3</v>
      </c>
      <c r="S537" s="28">
        <v>7.6</v>
      </c>
      <c r="T537" s="29">
        <v>60</v>
      </c>
    </row>
    <row r="538" spans="1:20">
      <c r="A538" s="1"/>
      <c r="B538" s="8"/>
      <c r="C538" s="8"/>
      <c r="D538" s="8"/>
      <c r="E538" s="8"/>
      <c r="F538" s="59"/>
      <c r="G538" s="59">
        <f>SUM(G536:G537)</f>
        <v>8.3000000000000007</v>
      </c>
      <c r="H538" s="59">
        <f>SUM(H536:H537)</f>
        <v>3.9</v>
      </c>
      <c r="I538" s="59">
        <f>SUM(I536:I537)</f>
        <v>22.8</v>
      </c>
      <c r="J538" s="59">
        <f>SUM(J536:J537)</f>
        <v>139.19999999999999</v>
      </c>
      <c r="K538" s="59"/>
      <c r="L538" s="59">
        <f>SUM(L536:L537)</f>
        <v>9.8000000000000007</v>
      </c>
      <c r="M538" s="59">
        <f>SUM(M536:M537)</f>
        <v>4.5</v>
      </c>
      <c r="N538" s="59">
        <f>SUM(N536:N537)</f>
        <v>32.9</v>
      </c>
      <c r="O538" s="59">
        <f>SUM(O536:O537)</f>
        <v>192</v>
      </c>
      <c r="P538" s="31"/>
      <c r="Q538" s="59">
        <f>SUM(Q536:Q537)</f>
        <v>9.8000000000000007</v>
      </c>
      <c r="R538" s="59">
        <f>SUM(R536:R537)</f>
        <v>4.5</v>
      </c>
      <c r="S538" s="59">
        <f>SUM(S536:S537)</f>
        <v>32.9</v>
      </c>
      <c r="T538" s="59">
        <f>SUM(T536:T537)</f>
        <v>192</v>
      </c>
    </row>
    <row r="539" spans="1:20">
      <c r="A539" s="1"/>
      <c r="B539" s="8"/>
      <c r="C539" s="8"/>
      <c r="D539" s="8"/>
      <c r="E539" s="8"/>
      <c r="F539" s="59"/>
      <c r="G539" s="59"/>
      <c r="H539" s="59"/>
      <c r="I539" s="59"/>
      <c r="J539" s="46">
        <v>8.2000000000000003E-2</v>
      </c>
      <c r="K539" s="34"/>
      <c r="L539" s="34"/>
      <c r="M539" s="34"/>
      <c r="N539" s="34"/>
      <c r="O539" s="36">
        <v>0.08</v>
      </c>
      <c r="P539" s="34"/>
      <c r="Q539" s="34"/>
      <c r="R539" s="34"/>
      <c r="S539" s="34"/>
      <c r="T539" s="36">
        <v>0.08</v>
      </c>
    </row>
    <row r="540" spans="1:20">
      <c r="A540" s="1"/>
      <c r="B540" s="243" t="s">
        <v>149</v>
      </c>
      <c r="C540" s="243"/>
      <c r="D540" s="243"/>
      <c r="E540" s="243"/>
      <c r="F540" s="59"/>
      <c r="G540" s="49">
        <f>G538+G525+G519+G509+G533</f>
        <v>74.34</v>
      </c>
      <c r="H540" s="49">
        <f>H538+H525+H519+H509+H533</f>
        <v>81.849999999999994</v>
      </c>
      <c r="I540" s="49">
        <f>I538+I525+I519+I509+I533</f>
        <v>271.43</v>
      </c>
      <c r="J540" s="49">
        <f>J538+J525+J519+J509+J533</f>
        <v>2125.6999999999998</v>
      </c>
      <c r="K540" s="49"/>
      <c r="L540" s="49">
        <f>L538+L525+L519+L509+L533</f>
        <v>100.31</v>
      </c>
      <c r="M540" s="49">
        <f>M538+M525+M519+M509+M533</f>
        <v>118.09</v>
      </c>
      <c r="N540" s="49">
        <f>N538+N525+N519+N509+N533</f>
        <v>336.98</v>
      </c>
      <c r="O540" s="49">
        <f>O538+O525+O519+O509+O533</f>
        <v>2827.7</v>
      </c>
      <c r="P540" s="49"/>
      <c r="Q540" s="49">
        <f>Q538+Q525+Q519+Q509+Q533</f>
        <v>102.11</v>
      </c>
      <c r="R540" s="49">
        <f>R538+R525+R519+R509+R533</f>
        <v>118.59</v>
      </c>
      <c r="S540" s="49">
        <f>S538+S525+S519+S509+S533</f>
        <v>351.28</v>
      </c>
      <c r="T540" s="49">
        <f>T538+T525+T519+T509+T533</f>
        <v>2898.1</v>
      </c>
    </row>
    <row r="541" spans="1:20">
      <c r="A541" s="1"/>
      <c r="B541" s="8"/>
      <c r="C541" s="8"/>
      <c r="D541" s="8"/>
      <c r="E541" s="8"/>
      <c r="F541" s="59"/>
      <c r="G541" s="95"/>
      <c r="H541" s="102"/>
      <c r="I541" s="102"/>
      <c r="J541" s="99"/>
      <c r="K541" s="95"/>
      <c r="L541" s="95"/>
      <c r="M541" s="102"/>
      <c r="N541" s="102"/>
      <c r="O541" s="99"/>
      <c r="P541" s="109"/>
      <c r="Q541" s="95"/>
      <c r="R541" s="102"/>
      <c r="S541" s="102"/>
      <c r="T541" s="99"/>
    </row>
    <row r="542" spans="1:20">
      <c r="A542" s="1"/>
      <c r="B542" s="8"/>
      <c r="C542" s="8"/>
      <c r="D542" s="8"/>
      <c r="E542" s="10"/>
      <c r="F542" s="59"/>
      <c r="G542" s="59"/>
      <c r="H542" s="59"/>
      <c r="I542" s="59"/>
      <c r="J542" s="93" t="s">
        <v>196</v>
      </c>
      <c r="K542" s="59"/>
      <c r="L542" s="59"/>
      <c r="M542" s="59"/>
      <c r="N542" s="59"/>
      <c r="O542" s="59"/>
      <c r="P542" s="59"/>
      <c r="Q542" s="59"/>
      <c r="R542" s="59"/>
      <c r="S542" s="59"/>
      <c r="T542" s="59"/>
    </row>
    <row r="543" spans="1:20">
      <c r="A543" s="1"/>
      <c r="B543" s="276" t="s">
        <v>128</v>
      </c>
      <c r="C543" s="277"/>
      <c r="D543" s="277"/>
      <c r="E543" s="278"/>
      <c r="F543" s="268" t="s">
        <v>129</v>
      </c>
      <c r="G543" s="269"/>
      <c r="H543" s="269"/>
      <c r="I543" s="269"/>
      <c r="J543" s="270"/>
      <c r="K543" s="268" t="s">
        <v>130</v>
      </c>
      <c r="L543" s="269"/>
      <c r="M543" s="269"/>
      <c r="N543" s="269"/>
      <c r="O543" s="270"/>
      <c r="P543" s="268" t="s">
        <v>131</v>
      </c>
      <c r="Q543" s="269"/>
      <c r="R543" s="269"/>
      <c r="S543" s="269"/>
      <c r="T543" s="270"/>
    </row>
    <row r="544" spans="1:20">
      <c r="A544" s="1"/>
      <c r="B544" s="280"/>
      <c r="C544" s="281"/>
      <c r="D544" s="281"/>
      <c r="E544" s="282"/>
      <c r="F544" s="37" t="s">
        <v>132</v>
      </c>
      <c r="G544" s="40" t="s">
        <v>15</v>
      </c>
      <c r="H544" s="40" t="s">
        <v>16</v>
      </c>
      <c r="I544" s="40" t="s">
        <v>17</v>
      </c>
      <c r="J544" s="40" t="s">
        <v>133</v>
      </c>
      <c r="K544" s="61" t="s">
        <v>132</v>
      </c>
      <c r="L544" s="40" t="s">
        <v>15</v>
      </c>
      <c r="M544" s="40" t="s">
        <v>16</v>
      </c>
      <c r="N544" s="40" t="s">
        <v>17</v>
      </c>
      <c r="O544" s="40" t="s">
        <v>133</v>
      </c>
      <c r="P544" s="37" t="s">
        <v>132</v>
      </c>
      <c r="Q544" s="40" t="s">
        <v>15</v>
      </c>
      <c r="R544" s="40" t="s">
        <v>16</v>
      </c>
      <c r="S544" s="40" t="s">
        <v>17</v>
      </c>
      <c r="T544" s="40" t="s">
        <v>133</v>
      </c>
    </row>
    <row r="545" spans="1:20">
      <c r="A545" s="1"/>
      <c r="B545" s="259" t="s">
        <v>226</v>
      </c>
      <c r="C545" s="260"/>
      <c r="D545" s="260"/>
      <c r="E545" s="260"/>
      <c r="F545" s="21">
        <v>50</v>
      </c>
      <c r="G545" s="20">
        <v>0.35</v>
      </c>
      <c r="H545" s="19">
        <v>0</v>
      </c>
      <c r="I545" s="20">
        <v>0.9</v>
      </c>
      <c r="J545" s="19">
        <v>5.5</v>
      </c>
      <c r="K545" s="21">
        <v>50</v>
      </c>
      <c r="L545" s="20">
        <v>0.35</v>
      </c>
      <c r="M545" s="19">
        <v>0</v>
      </c>
      <c r="N545" s="20">
        <v>0.9</v>
      </c>
      <c r="O545" s="19">
        <v>5.5</v>
      </c>
      <c r="P545" s="21">
        <v>50</v>
      </c>
      <c r="Q545" s="20">
        <v>0.35</v>
      </c>
      <c r="R545" s="19">
        <v>0</v>
      </c>
      <c r="S545" s="20">
        <v>0.9</v>
      </c>
      <c r="T545" s="19">
        <v>5.5</v>
      </c>
    </row>
    <row r="546" spans="1:20">
      <c r="A546" s="1"/>
      <c r="B546" s="259" t="s">
        <v>99</v>
      </c>
      <c r="C546" s="260"/>
      <c r="D546" s="260"/>
      <c r="E546" s="267"/>
      <c r="F546" s="63" t="s">
        <v>91</v>
      </c>
      <c r="G546" s="24">
        <v>12.3</v>
      </c>
      <c r="H546" s="25">
        <v>18.7</v>
      </c>
      <c r="I546" s="24">
        <v>22.8</v>
      </c>
      <c r="J546" s="25">
        <v>316.3</v>
      </c>
      <c r="K546" s="64" t="s">
        <v>100</v>
      </c>
      <c r="L546" s="25">
        <v>14.8</v>
      </c>
      <c r="M546" s="24">
        <v>22.5</v>
      </c>
      <c r="N546" s="25">
        <v>27.4</v>
      </c>
      <c r="O546" s="65">
        <v>379.6</v>
      </c>
      <c r="P546" s="64" t="s">
        <v>100</v>
      </c>
      <c r="Q546" s="25">
        <v>14.8</v>
      </c>
      <c r="R546" s="24">
        <v>22.5</v>
      </c>
      <c r="S546" s="25">
        <v>27.4</v>
      </c>
      <c r="T546" s="65">
        <v>379.6</v>
      </c>
    </row>
    <row r="547" spans="1:20">
      <c r="A547" s="1"/>
      <c r="B547" s="259" t="s">
        <v>227</v>
      </c>
      <c r="C547" s="260"/>
      <c r="D547" s="260"/>
      <c r="E547" s="260"/>
      <c r="F547" s="21">
        <v>200</v>
      </c>
      <c r="G547" s="20">
        <v>2.2999999999999998</v>
      </c>
      <c r="H547" s="19">
        <v>0</v>
      </c>
      <c r="I547" s="20">
        <v>20.6</v>
      </c>
      <c r="J547" s="19">
        <v>95.2</v>
      </c>
      <c r="K547" s="21">
        <v>200</v>
      </c>
      <c r="L547" s="20">
        <v>2.2999999999999998</v>
      </c>
      <c r="M547" s="19">
        <v>0</v>
      </c>
      <c r="N547" s="20">
        <v>20.6</v>
      </c>
      <c r="O547" s="19">
        <v>95.2</v>
      </c>
      <c r="P547" s="21">
        <v>200</v>
      </c>
      <c r="Q547" s="20">
        <v>2.2999999999999998</v>
      </c>
      <c r="R547" s="19">
        <v>0</v>
      </c>
      <c r="S547" s="20">
        <v>20.6</v>
      </c>
      <c r="T547" s="19">
        <v>95.2</v>
      </c>
    </row>
    <row r="548" spans="1:20">
      <c r="A548" s="1"/>
      <c r="B548" s="261" t="s">
        <v>24</v>
      </c>
      <c r="C548" s="262"/>
      <c r="D548" s="262"/>
      <c r="E548" s="262"/>
      <c r="F548" s="27">
        <v>20</v>
      </c>
      <c r="G548" s="28">
        <v>1.5</v>
      </c>
      <c r="H548" s="29">
        <v>0.6</v>
      </c>
      <c r="I548" s="28">
        <v>10.1</v>
      </c>
      <c r="J548" s="29">
        <v>52.8</v>
      </c>
      <c r="K548" s="27">
        <v>20</v>
      </c>
      <c r="L548" s="28">
        <v>1.5</v>
      </c>
      <c r="M548" s="29">
        <v>0.6</v>
      </c>
      <c r="N548" s="28">
        <v>10.1</v>
      </c>
      <c r="O548" s="29">
        <v>52.8</v>
      </c>
      <c r="P548" s="27">
        <v>30</v>
      </c>
      <c r="Q548" s="28">
        <v>2.2999999999999998</v>
      </c>
      <c r="R548" s="29">
        <v>0.9</v>
      </c>
      <c r="S548" s="28">
        <v>15.2</v>
      </c>
      <c r="T548" s="29">
        <v>79.2</v>
      </c>
    </row>
    <row r="549" spans="1:20">
      <c r="A549" s="1"/>
      <c r="B549" s="8"/>
      <c r="C549" s="8"/>
      <c r="D549" s="8"/>
      <c r="E549" s="8"/>
      <c r="F549" s="57"/>
      <c r="G549" s="58">
        <f>SUM(G545:G548)</f>
        <v>16.45</v>
      </c>
      <c r="H549" s="58">
        <f>SUM(H545:H548)</f>
        <v>19.3</v>
      </c>
      <c r="I549" s="58">
        <f>SUM(I545:I548)</f>
        <v>54.4</v>
      </c>
      <c r="J549" s="58">
        <f>SUM(J545:J548)</f>
        <v>469.8</v>
      </c>
      <c r="K549" s="62"/>
      <c r="L549" s="58">
        <f>SUM(L545:L548)</f>
        <v>18.95</v>
      </c>
      <c r="M549" s="58">
        <f>SUM(M545:M548)</f>
        <v>23.1</v>
      </c>
      <c r="N549" s="58">
        <f>SUM(N545:N548)</f>
        <v>59</v>
      </c>
      <c r="O549" s="58">
        <f>SUM(O545:O548)</f>
        <v>533.1</v>
      </c>
      <c r="P549" s="62"/>
      <c r="Q549" s="58">
        <f>SUM(Q545:Q548)</f>
        <v>19.75</v>
      </c>
      <c r="R549" s="58">
        <f>SUM(R545:R548)</f>
        <v>23.4</v>
      </c>
      <c r="S549" s="58">
        <f>SUM(S545:S548)</f>
        <v>64.099999999999994</v>
      </c>
      <c r="T549" s="58">
        <f>SUM(T545:T548)</f>
        <v>559.5</v>
      </c>
    </row>
    <row r="550" spans="1:20">
      <c r="A550" s="1"/>
      <c r="B550" s="8"/>
      <c r="C550" s="8"/>
      <c r="D550" s="8"/>
      <c r="E550" s="8"/>
      <c r="F550" s="57"/>
      <c r="G550" s="59"/>
      <c r="H550" s="59"/>
      <c r="I550" s="59"/>
      <c r="J550" s="60">
        <f>J549/2100</f>
        <v>0.223714285714286</v>
      </c>
      <c r="K550" s="57"/>
      <c r="L550" s="59"/>
      <c r="M550" s="59"/>
      <c r="N550" s="59"/>
      <c r="O550" s="60">
        <v>0.2</v>
      </c>
      <c r="P550" s="57"/>
      <c r="Q550" s="59"/>
      <c r="R550" s="59"/>
      <c r="S550" s="59"/>
      <c r="T550" s="60">
        <f>T549/2700</f>
        <v>0.207222222222222</v>
      </c>
    </row>
    <row r="551" spans="1:20">
      <c r="A551" s="1"/>
      <c r="B551" s="263" t="s">
        <v>137</v>
      </c>
      <c r="C551" s="264"/>
      <c r="D551" s="264"/>
      <c r="E551" s="265"/>
      <c r="F551" s="37" t="s">
        <v>132</v>
      </c>
      <c r="G551" s="40" t="s">
        <v>15</v>
      </c>
      <c r="H551" s="40" t="s">
        <v>16</v>
      </c>
      <c r="I551" s="40" t="s">
        <v>17</v>
      </c>
      <c r="J551" s="40" t="s">
        <v>133</v>
      </c>
      <c r="K551" s="61" t="s">
        <v>132</v>
      </c>
      <c r="L551" s="40" t="s">
        <v>15</v>
      </c>
      <c r="M551" s="40" t="s">
        <v>16</v>
      </c>
      <c r="N551" s="40" t="s">
        <v>17</v>
      </c>
      <c r="O551" s="40" t="s">
        <v>133</v>
      </c>
      <c r="P551" s="37" t="s">
        <v>132</v>
      </c>
      <c r="Q551" s="40" t="s">
        <v>15</v>
      </c>
      <c r="R551" s="40" t="s">
        <v>16</v>
      </c>
      <c r="S551" s="40" t="s">
        <v>17</v>
      </c>
      <c r="T551" s="40" t="s">
        <v>133</v>
      </c>
    </row>
    <row r="552" spans="1:20">
      <c r="A552" s="1"/>
      <c r="B552" s="251" t="s">
        <v>159</v>
      </c>
      <c r="C552" s="252"/>
      <c r="D552" s="252"/>
      <c r="E552" s="266"/>
      <c r="F552" s="41">
        <v>50</v>
      </c>
      <c r="G552" s="16">
        <v>0.6</v>
      </c>
      <c r="H552" s="15">
        <v>2.6</v>
      </c>
      <c r="I552" s="16">
        <v>5.4</v>
      </c>
      <c r="J552" s="16">
        <v>47</v>
      </c>
      <c r="K552" s="41">
        <v>100</v>
      </c>
      <c r="L552" s="16">
        <v>1.2</v>
      </c>
      <c r="M552" s="15">
        <v>5.2</v>
      </c>
      <c r="N552" s="16">
        <v>10.8</v>
      </c>
      <c r="O552" s="16">
        <v>94</v>
      </c>
      <c r="P552" s="41">
        <v>100</v>
      </c>
      <c r="Q552" s="16">
        <v>1.2</v>
      </c>
      <c r="R552" s="15">
        <v>5.2</v>
      </c>
      <c r="S552" s="16">
        <v>10.8</v>
      </c>
      <c r="T552" s="16">
        <v>94</v>
      </c>
    </row>
    <row r="553" spans="1:20">
      <c r="A553" s="1"/>
      <c r="B553" s="272" t="s">
        <v>228</v>
      </c>
      <c r="C553" s="273"/>
      <c r="D553" s="273"/>
      <c r="E553" s="274"/>
      <c r="F553" s="21" t="s">
        <v>28</v>
      </c>
      <c r="G553" s="20">
        <v>1.9</v>
      </c>
      <c r="H553" s="19">
        <v>4.4000000000000004</v>
      </c>
      <c r="I553" s="20">
        <v>9.6999999999999993</v>
      </c>
      <c r="J553" s="19">
        <v>86.6</v>
      </c>
      <c r="K553" s="18" t="s">
        <v>161</v>
      </c>
      <c r="L553" s="19">
        <v>2.2999999999999998</v>
      </c>
      <c r="M553" s="20">
        <v>5</v>
      </c>
      <c r="N553" s="19">
        <v>12</v>
      </c>
      <c r="O553" s="19">
        <v>103.1</v>
      </c>
      <c r="P553" s="18" t="s">
        <v>161</v>
      </c>
      <c r="Q553" s="19">
        <v>2.2999999999999998</v>
      </c>
      <c r="R553" s="20">
        <v>5</v>
      </c>
      <c r="S553" s="19">
        <v>12</v>
      </c>
      <c r="T553" s="19">
        <v>103.1</v>
      </c>
    </row>
    <row r="554" spans="1:20">
      <c r="A554" s="1"/>
      <c r="B554" s="259" t="s">
        <v>210</v>
      </c>
      <c r="C554" s="260"/>
      <c r="D554" s="260"/>
      <c r="E554" s="267"/>
      <c r="F554" s="21">
        <v>50</v>
      </c>
      <c r="G554" s="20">
        <v>5.0999999999999996</v>
      </c>
      <c r="H554" s="19">
        <v>16.600000000000001</v>
      </c>
      <c r="I554" s="20">
        <v>6.7</v>
      </c>
      <c r="J554" s="19">
        <v>197.3</v>
      </c>
      <c r="K554" s="18">
        <v>75</v>
      </c>
      <c r="L554" s="19">
        <v>7.7</v>
      </c>
      <c r="M554" s="19">
        <v>24.9</v>
      </c>
      <c r="N554" s="20">
        <v>10</v>
      </c>
      <c r="O554" s="19">
        <v>296</v>
      </c>
      <c r="P554" s="18">
        <v>75</v>
      </c>
      <c r="Q554" s="19">
        <v>7.7</v>
      </c>
      <c r="R554" s="19">
        <v>24.9</v>
      </c>
      <c r="S554" s="20">
        <v>10</v>
      </c>
      <c r="T554" s="19">
        <v>296</v>
      </c>
    </row>
    <row r="555" spans="1:20">
      <c r="A555" s="1"/>
      <c r="B555" s="259" t="s">
        <v>229</v>
      </c>
      <c r="C555" s="260"/>
      <c r="D555" s="260"/>
      <c r="E555" s="260"/>
      <c r="F555" s="21">
        <v>100</v>
      </c>
      <c r="G555" s="20">
        <v>2</v>
      </c>
      <c r="H555" s="19">
        <v>2.5</v>
      </c>
      <c r="I555" s="20">
        <v>13.8</v>
      </c>
      <c r="J555" s="19">
        <v>86</v>
      </c>
      <c r="K555" s="21">
        <v>150</v>
      </c>
      <c r="L555" s="20">
        <v>3</v>
      </c>
      <c r="M555" s="19">
        <v>3.8</v>
      </c>
      <c r="N555" s="20">
        <v>20.7</v>
      </c>
      <c r="O555" s="19">
        <v>129</v>
      </c>
      <c r="P555" s="48">
        <v>150</v>
      </c>
      <c r="Q555" s="20">
        <v>3</v>
      </c>
      <c r="R555" s="19">
        <v>3.8</v>
      </c>
      <c r="S555" s="20">
        <v>20.7</v>
      </c>
      <c r="T555" s="19">
        <v>129</v>
      </c>
    </row>
    <row r="556" spans="1:20">
      <c r="A556" s="1"/>
      <c r="B556" s="259" t="s">
        <v>154</v>
      </c>
      <c r="C556" s="260"/>
      <c r="D556" s="260"/>
      <c r="E556" s="260"/>
      <c r="F556" s="21">
        <v>200</v>
      </c>
      <c r="G556" s="20">
        <v>0.4</v>
      </c>
      <c r="H556" s="19">
        <v>0</v>
      </c>
      <c r="I556" s="20">
        <v>23.2</v>
      </c>
      <c r="J556" s="19">
        <v>92</v>
      </c>
      <c r="K556" s="18">
        <v>200</v>
      </c>
      <c r="L556" s="19">
        <v>0.4</v>
      </c>
      <c r="M556" s="20">
        <v>0</v>
      </c>
      <c r="N556" s="19">
        <v>23.2</v>
      </c>
      <c r="O556" s="20">
        <v>92</v>
      </c>
      <c r="P556" s="21">
        <v>200</v>
      </c>
      <c r="Q556" s="20">
        <v>0.4</v>
      </c>
      <c r="R556" s="19">
        <v>0</v>
      </c>
      <c r="S556" s="20">
        <v>23.2</v>
      </c>
      <c r="T556" s="19">
        <v>92</v>
      </c>
    </row>
    <row r="557" spans="1:20">
      <c r="A557" s="1"/>
      <c r="B557" s="259" t="s">
        <v>24</v>
      </c>
      <c r="C557" s="260"/>
      <c r="D557" s="260"/>
      <c r="E557" s="260"/>
      <c r="F557" s="21">
        <v>30</v>
      </c>
      <c r="G557" s="20">
        <v>2.2999999999999998</v>
      </c>
      <c r="H557" s="19">
        <v>0.9</v>
      </c>
      <c r="I557" s="20">
        <v>15.2</v>
      </c>
      <c r="J557" s="19">
        <v>79.2</v>
      </c>
      <c r="K557" s="21">
        <v>30</v>
      </c>
      <c r="L557" s="20">
        <v>2.2999999999999998</v>
      </c>
      <c r="M557" s="19">
        <v>0.9</v>
      </c>
      <c r="N557" s="20">
        <v>15.2</v>
      </c>
      <c r="O557" s="44">
        <v>79.2</v>
      </c>
      <c r="P557" s="21">
        <v>30</v>
      </c>
      <c r="Q557" s="20">
        <v>2.2999999999999998</v>
      </c>
      <c r="R557" s="19">
        <v>0.9</v>
      </c>
      <c r="S557" s="20">
        <v>15.2</v>
      </c>
      <c r="T557" s="19">
        <v>79.2</v>
      </c>
    </row>
    <row r="558" spans="1:20">
      <c r="A558" s="1"/>
      <c r="B558" s="261" t="s">
        <v>34</v>
      </c>
      <c r="C558" s="262"/>
      <c r="D558" s="262"/>
      <c r="E558" s="262"/>
      <c r="F558" s="27">
        <v>40</v>
      </c>
      <c r="G558" s="28">
        <v>2</v>
      </c>
      <c r="H558" s="29">
        <v>0.4</v>
      </c>
      <c r="I558" s="28">
        <v>18.399999999999999</v>
      </c>
      <c r="J558" s="29">
        <v>88</v>
      </c>
      <c r="K558" s="77">
        <v>50</v>
      </c>
      <c r="L558" s="29">
        <v>2.5</v>
      </c>
      <c r="M558" s="28">
        <v>0.5</v>
      </c>
      <c r="N558" s="29">
        <v>23</v>
      </c>
      <c r="O558" s="28">
        <v>110</v>
      </c>
      <c r="P558" s="27">
        <v>50</v>
      </c>
      <c r="Q558" s="29">
        <v>2.5</v>
      </c>
      <c r="R558" s="28">
        <v>0.5</v>
      </c>
      <c r="S558" s="29">
        <v>23</v>
      </c>
      <c r="T558" s="29">
        <v>110</v>
      </c>
    </row>
    <row r="559" spans="1:20">
      <c r="A559" s="1"/>
      <c r="B559" s="8"/>
      <c r="C559" s="8"/>
      <c r="D559" s="8"/>
      <c r="E559" s="8"/>
      <c r="F559" s="57"/>
      <c r="G559" s="58">
        <f>SUM(G552:G558)</f>
        <v>14.3</v>
      </c>
      <c r="H559" s="58">
        <f>SUM(H552:H558)</f>
        <v>27.4</v>
      </c>
      <c r="I559" s="58">
        <f>SUM(I552:I558)</f>
        <v>92.4</v>
      </c>
      <c r="J559" s="58">
        <f>SUM(J552:J558)</f>
        <v>676.1</v>
      </c>
      <c r="K559" s="62"/>
      <c r="L559" s="58">
        <f>SUM(L552:L558)</f>
        <v>19.399999999999999</v>
      </c>
      <c r="M559" s="58">
        <f>SUM(M552:M558)</f>
        <v>40.299999999999997</v>
      </c>
      <c r="N559" s="58">
        <f>SUM(N552:N558)</f>
        <v>114.9</v>
      </c>
      <c r="O559" s="58">
        <f>SUM(O552:O558)</f>
        <v>903.3</v>
      </c>
      <c r="P559" s="62"/>
      <c r="Q559" s="58">
        <f>SUM(Q552:Q558)</f>
        <v>19.399999999999999</v>
      </c>
      <c r="R559" s="58">
        <f>SUM(R552:R558)</f>
        <v>40.299999999999997</v>
      </c>
      <c r="S559" s="58">
        <f>SUM(S552:S558)</f>
        <v>114.9</v>
      </c>
      <c r="T559" s="58">
        <f>SUM(T552:T558)</f>
        <v>903.3</v>
      </c>
    </row>
    <row r="560" spans="1:20">
      <c r="A560" s="1"/>
      <c r="B560" s="8"/>
      <c r="C560" s="8"/>
      <c r="D560" s="8"/>
      <c r="E560" s="8"/>
      <c r="F560" s="57"/>
      <c r="G560" s="59"/>
      <c r="H560" s="59"/>
      <c r="I560" s="59"/>
      <c r="J560" s="60">
        <f>J559/2100</f>
        <v>0.32195238095238099</v>
      </c>
      <c r="K560" s="57"/>
      <c r="L560" s="59"/>
      <c r="M560" s="59"/>
      <c r="N560" s="59"/>
      <c r="O560" s="60">
        <f>O559/2700</f>
        <v>0.33455555555555599</v>
      </c>
      <c r="P560" s="57"/>
      <c r="Q560" s="59"/>
      <c r="R560" s="59"/>
      <c r="S560" s="59"/>
      <c r="T560" s="60">
        <f>T559/2700</f>
        <v>0.33455555555555599</v>
      </c>
    </row>
    <row r="561" spans="1:20">
      <c r="A561" s="1"/>
      <c r="B561" s="263" t="s">
        <v>140</v>
      </c>
      <c r="C561" s="264"/>
      <c r="D561" s="264"/>
      <c r="E561" s="265"/>
      <c r="F561" s="37" t="s">
        <v>132</v>
      </c>
      <c r="G561" s="40" t="s">
        <v>15</v>
      </c>
      <c r="H561" s="40" t="s">
        <v>16</v>
      </c>
      <c r="I561" s="40" t="s">
        <v>17</v>
      </c>
      <c r="J561" s="40" t="s">
        <v>133</v>
      </c>
      <c r="K561" s="61" t="s">
        <v>132</v>
      </c>
      <c r="L561" s="40" t="s">
        <v>15</v>
      </c>
      <c r="M561" s="40" t="s">
        <v>16</v>
      </c>
      <c r="N561" s="40" t="s">
        <v>17</v>
      </c>
      <c r="O561" s="40" t="s">
        <v>133</v>
      </c>
      <c r="P561" s="37" t="s">
        <v>132</v>
      </c>
      <c r="Q561" s="40" t="s">
        <v>15</v>
      </c>
      <c r="R561" s="40" t="s">
        <v>16</v>
      </c>
      <c r="S561" s="40" t="s">
        <v>17</v>
      </c>
      <c r="T561" s="40" t="s">
        <v>133</v>
      </c>
    </row>
    <row r="562" spans="1:20">
      <c r="A562" s="1"/>
      <c r="B562" s="251" t="s">
        <v>155</v>
      </c>
      <c r="C562" s="252"/>
      <c r="D562" s="252"/>
      <c r="E562" s="266"/>
      <c r="F562" s="41">
        <v>100</v>
      </c>
      <c r="G562" s="16">
        <v>0.4</v>
      </c>
      <c r="H562" s="15">
        <v>0.3</v>
      </c>
      <c r="I562" s="16">
        <v>9.5</v>
      </c>
      <c r="J562" s="15">
        <v>42</v>
      </c>
      <c r="K562" s="14">
        <v>150</v>
      </c>
      <c r="L562" s="16">
        <v>0.6</v>
      </c>
      <c r="M562" s="15">
        <v>0.45</v>
      </c>
      <c r="N562" s="16">
        <v>14.2</v>
      </c>
      <c r="O562" s="15">
        <v>63</v>
      </c>
      <c r="P562" s="14">
        <v>150</v>
      </c>
      <c r="Q562" s="16">
        <v>0.6</v>
      </c>
      <c r="R562" s="15">
        <v>0.45</v>
      </c>
      <c r="S562" s="16">
        <v>14.2</v>
      </c>
      <c r="T562" s="75">
        <v>63</v>
      </c>
    </row>
    <row r="563" spans="1:20">
      <c r="A563" s="1"/>
      <c r="B563" s="259" t="s">
        <v>172</v>
      </c>
      <c r="C563" s="260"/>
      <c r="D563" s="260"/>
      <c r="E563" s="267"/>
      <c r="F563" s="18">
        <v>20</v>
      </c>
      <c r="G563" s="19">
        <v>0.04</v>
      </c>
      <c r="H563" s="20">
        <v>0</v>
      </c>
      <c r="I563" s="19">
        <v>16</v>
      </c>
      <c r="J563" s="20">
        <v>84</v>
      </c>
      <c r="K563" s="18">
        <v>20</v>
      </c>
      <c r="L563" s="19">
        <v>0.04</v>
      </c>
      <c r="M563" s="20">
        <v>0</v>
      </c>
      <c r="N563" s="19">
        <v>16</v>
      </c>
      <c r="O563" s="20">
        <v>84</v>
      </c>
      <c r="P563" s="18">
        <v>20</v>
      </c>
      <c r="Q563" s="19">
        <v>0.04</v>
      </c>
      <c r="R563" s="20">
        <v>0</v>
      </c>
      <c r="S563" s="19">
        <v>16</v>
      </c>
      <c r="T563" s="20">
        <v>84</v>
      </c>
    </row>
    <row r="564" spans="1:20">
      <c r="A564" s="1"/>
      <c r="B564" s="261" t="s">
        <v>121</v>
      </c>
      <c r="C564" s="262"/>
      <c r="D564" s="262"/>
      <c r="E564" s="271"/>
      <c r="F564" s="77">
        <v>200</v>
      </c>
      <c r="G564" s="29">
        <v>0.18</v>
      </c>
      <c r="H564" s="28">
        <v>0.12</v>
      </c>
      <c r="I564" s="29">
        <v>16.52</v>
      </c>
      <c r="J564" s="29">
        <v>68.099999999999994</v>
      </c>
      <c r="K564" s="77">
        <v>200</v>
      </c>
      <c r="L564" s="29">
        <v>0.18</v>
      </c>
      <c r="M564" s="28">
        <v>0.12</v>
      </c>
      <c r="N564" s="29">
        <v>16.52</v>
      </c>
      <c r="O564" s="29">
        <v>68.099999999999994</v>
      </c>
      <c r="P564" s="77">
        <v>200</v>
      </c>
      <c r="Q564" s="29">
        <v>0.18</v>
      </c>
      <c r="R564" s="28">
        <v>0.12</v>
      </c>
      <c r="S564" s="29">
        <v>16.52</v>
      </c>
      <c r="T564" s="29">
        <v>68.099999999999994</v>
      </c>
    </row>
    <row r="565" spans="1:20">
      <c r="A565" s="1"/>
      <c r="B565" s="8"/>
      <c r="C565" s="8"/>
      <c r="D565" s="8"/>
      <c r="E565" s="8"/>
      <c r="F565" s="57"/>
      <c r="G565" s="58">
        <f>SUM(G562:G564)</f>
        <v>0.62</v>
      </c>
      <c r="H565" s="58">
        <f>SUM(H562:H564)</f>
        <v>0.42</v>
      </c>
      <c r="I565" s="58">
        <f>SUM(I562:I564)</f>
        <v>42.02</v>
      </c>
      <c r="J565" s="58">
        <f>SUM(J562:J564)</f>
        <v>194.1</v>
      </c>
      <c r="K565" s="62"/>
      <c r="L565" s="58">
        <f>SUM(L562:L564)</f>
        <v>0.82</v>
      </c>
      <c r="M565" s="58">
        <f>SUM(M562:M564)</f>
        <v>0.56999999999999995</v>
      </c>
      <c r="N565" s="58">
        <f>SUM(N562:N564)</f>
        <v>46.72</v>
      </c>
      <c r="O565" s="58">
        <f>SUM(O562:O564)</f>
        <v>215.1</v>
      </c>
      <c r="P565" s="62"/>
      <c r="Q565" s="58">
        <f>SUM(Q562:Q564)</f>
        <v>0.82</v>
      </c>
      <c r="R565" s="58">
        <f>SUM(R562:R564)</f>
        <v>0.56999999999999995</v>
      </c>
      <c r="S565" s="58">
        <f>SUM(S562:S564)</f>
        <v>46.72</v>
      </c>
      <c r="T565" s="58">
        <f>SUM(T562:T564)</f>
        <v>215.1</v>
      </c>
    </row>
    <row r="566" spans="1:20">
      <c r="A566" s="1"/>
      <c r="B566" s="8"/>
      <c r="C566" s="8"/>
      <c r="D566" s="8"/>
      <c r="E566" s="8"/>
      <c r="F566" s="57"/>
      <c r="G566" s="59"/>
      <c r="H566" s="59"/>
      <c r="I566" s="59"/>
      <c r="J566" s="60">
        <v>0.108</v>
      </c>
      <c r="K566" s="57"/>
      <c r="L566" s="59"/>
      <c r="M566" s="59"/>
      <c r="N566" s="59"/>
      <c r="O566" s="60">
        <v>0.106</v>
      </c>
      <c r="P566" s="57"/>
      <c r="Q566" s="59"/>
      <c r="R566" s="59"/>
      <c r="S566" s="59"/>
      <c r="T566" s="60">
        <v>0.106</v>
      </c>
    </row>
    <row r="567" spans="1:20">
      <c r="A567" s="1"/>
      <c r="B567" s="276" t="s">
        <v>144</v>
      </c>
      <c r="C567" s="277"/>
      <c r="D567" s="277"/>
      <c r="E567" s="278"/>
      <c r="F567" s="85" t="s">
        <v>132</v>
      </c>
      <c r="G567" s="86" t="s">
        <v>15</v>
      </c>
      <c r="H567" s="86" t="s">
        <v>16</v>
      </c>
      <c r="I567" s="86" t="s">
        <v>17</v>
      </c>
      <c r="J567" s="86" t="s">
        <v>133</v>
      </c>
      <c r="K567" s="106" t="s">
        <v>132</v>
      </c>
      <c r="L567" s="86" t="s">
        <v>15</v>
      </c>
      <c r="M567" s="86" t="s">
        <v>16</v>
      </c>
      <c r="N567" s="86" t="s">
        <v>17</v>
      </c>
      <c r="O567" s="86" t="s">
        <v>133</v>
      </c>
      <c r="P567" s="85" t="s">
        <v>132</v>
      </c>
      <c r="Q567" s="86" t="s">
        <v>15</v>
      </c>
      <c r="R567" s="86" t="s">
        <v>16</v>
      </c>
      <c r="S567" s="86" t="s">
        <v>17</v>
      </c>
      <c r="T567" s="86" t="s">
        <v>133</v>
      </c>
    </row>
    <row r="568" spans="1:20">
      <c r="A568" s="1"/>
      <c r="B568" s="251" t="s">
        <v>103</v>
      </c>
      <c r="C568" s="252"/>
      <c r="D568" s="252"/>
      <c r="E568" s="252"/>
      <c r="F568" s="14">
        <v>46</v>
      </c>
      <c r="G568" s="16">
        <v>2.2000000000000002</v>
      </c>
      <c r="H568" s="16">
        <v>1.8</v>
      </c>
      <c r="I568" s="16">
        <v>0.2</v>
      </c>
      <c r="J568" s="16">
        <v>25.8</v>
      </c>
      <c r="K568" s="14">
        <v>46</v>
      </c>
      <c r="L568" s="16">
        <v>2.2000000000000002</v>
      </c>
      <c r="M568" s="16">
        <v>1.8</v>
      </c>
      <c r="N568" s="16">
        <v>0.2</v>
      </c>
      <c r="O568" s="16">
        <v>25.8</v>
      </c>
      <c r="P568" s="14">
        <v>46</v>
      </c>
      <c r="Q568" s="16">
        <v>2.2000000000000002</v>
      </c>
      <c r="R568" s="16">
        <v>1.8</v>
      </c>
      <c r="S568" s="16">
        <v>0.2</v>
      </c>
      <c r="T568" s="75">
        <v>25.8</v>
      </c>
    </row>
    <row r="569" spans="1:20">
      <c r="A569" s="1"/>
      <c r="B569" s="259" t="s">
        <v>119</v>
      </c>
      <c r="C569" s="260"/>
      <c r="D569" s="260"/>
      <c r="E569" s="260"/>
      <c r="F569" s="21">
        <v>50</v>
      </c>
      <c r="G569" s="19">
        <v>7.5</v>
      </c>
      <c r="H569" s="19">
        <v>3.2</v>
      </c>
      <c r="I569" s="19">
        <v>2.5</v>
      </c>
      <c r="J569" s="19">
        <v>69.8</v>
      </c>
      <c r="K569" s="21">
        <v>75</v>
      </c>
      <c r="L569" s="19">
        <v>11.2</v>
      </c>
      <c r="M569" s="19">
        <v>4.8</v>
      </c>
      <c r="N569" s="19">
        <v>3.7</v>
      </c>
      <c r="O569" s="19">
        <v>104.7</v>
      </c>
      <c r="P569" s="21">
        <v>75</v>
      </c>
      <c r="Q569" s="19">
        <v>11.2</v>
      </c>
      <c r="R569" s="19">
        <v>4.8</v>
      </c>
      <c r="S569" s="19">
        <v>3.7</v>
      </c>
      <c r="T569" s="74">
        <v>104.7</v>
      </c>
    </row>
    <row r="570" spans="1:20">
      <c r="A570" s="1"/>
      <c r="B570" s="259" t="s">
        <v>230</v>
      </c>
      <c r="C570" s="260"/>
      <c r="D570" s="260"/>
      <c r="E570" s="260"/>
      <c r="F570" s="21">
        <v>100</v>
      </c>
      <c r="G570" s="19">
        <v>2.2999999999999998</v>
      </c>
      <c r="H570" s="19">
        <v>3.2</v>
      </c>
      <c r="I570" s="19">
        <v>6.5</v>
      </c>
      <c r="J570" s="19">
        <v>65.5</v>
      </c>
      <c r="K570" s="21">
        <v>150</v>
      </c>
      <c r="L570" s="19">
        <v>3.5</v>
      </c>
      <c r="M570" s="19">
        <v>4.8</v>
      </c>
      <c r="N570" s="19">
        <v>9.75</v>
      </c>
      <c r="O570" s="19">
        <v>98.2</v>
      </c>
      <c r="P570" s="21">
        <v>150</v>
      </c>
      <c r="Q570" s="19">
        <v>3.5</v>
      </c>
      <c r="R570" s="19">
        <v>4.8</v>
      </c>
      <c r="S570" s="19">
        <v>9.75</v>
      </c>
      <c r="T570" s="74">
        <v>98.2</v>
      </c>
    </row>
    <row r="571" spans="1:20">
      <c r="A571" s="1"/>
      <c r="B571" s="259" t="s">
        <v>65</v>
      </c>
      <c r="C571" s="260"/>
      <c r="D571" s="260"/>
      <c r="E571" s="260"/>
      <c r="F571" s="21">
        <v>200</v>
      </c>
      <c r="G571" s="19">
        <v>0.2</v>
      </c>
      <c r="H571" s="19">
        <v>0.1</v>
      </c>
      <c r="I571" s="19">
        <v>15</v>
      </c>
      <c r="J571" s="19">
        <v>56</v>
      </c>
      <c r="K571" s="21">
        <v>200</v>
      </c>
      <c r="L571" s="19">
        <v>0.2</v>
      </c>
      <c r="M571" s="19">
        <v>0.1</v>
      </c>
      <c r="N571" s="19">
        <v>15</v>
      </c>
      <c r="O571" s="19">
        <v>56</v>
      </c>
      <c r="P571" s="21">
        <v>200</v>
      </c>
      <c r="Q571" s="19">
        <v>0.2</v>
      </c>
      <c r="R571" s="19">
        <v>0.1</v>
      </c>
      <c r="S571" s="19">
        <v>15</v>
      </c>
      <c r="T571" s="74">
        <v>56</v>
      </c>
    </row>
    <row r="572" spans="1:20">
      <c r="A572" s="1"/>
      <c r="B572" s="261" t="s">
        <v>34</v>
      </c>
      <c r="C572" s="262"/>
      <c r="D572" s="262"/>
      <c r="E572" s="262"/>
      <c r="F572" s="27">
        <v>30</v>
      </c>
      <c r="G572" s="29">
        <v>1.5</v>
      </c>
      <c r="H572" s="29">
        <v>0.3</v>
      </c>
      <c r="I572" s="29">
        <v>13.8</v>
      </c>
      <c r="J572" s="29">
        <v>66</v>
      </c>
      <c r="K572" s="27">
        <v>30</v>
      </c>
      <c r="L572" s="29">
        <v>1.5</v>
      </c>
      <c r="M572" s="29">
        <v>0.3</v>
      </c>
      <c r="N572" s="29">
        <v>13.8</v>
      </c>
      <c r="O572" s="29">
        <v>66</v>
      </c>
      <c r="P572" s="27">
        <v>50</v>
      </c>
      <c r="Q572" s="29">
        <v>2.5</v>
      </c>
      <c r="R572" s="29">
        <v>0.5</v>
      </c>
      <c r="S572" s="29">
        <v>23</v>
      </c>
      <c r="T572" s="78">
        <v>110</v>
      </c>
    </row>
    <row r="573" spans="1:20">
      <c r="A573" s="1"/>
      <c r="B573" s="8"/>
      <c r="C573" s="8"/>
      <c r="D573" s="8"/>
      <c r="E573" s="8"/>
      <c r="F573" s="57"/>
      <c r="G573" s="58">
        <f>SUM(G568:G572)</f>
        <v>13.7</v>
      </c>
      <c r="H573" s="58">
        <f>SUM(H568:H572)</f>
        <v>8.6</v>
      </c>
      <c r="I573" s="58">
        <f>SUM(I568:I572)</f>
        <v>38</v>
      </c>
      <c r="J573" s="58">
        <f>SUM(J568:J572)</f>
        <v>283.10000000000002</v>
      </c>
      <c r="K573" s="62"/>
      <c r="L573" s="58">
        <f>SUM(L568:L572)</f>
        <v>18.600000000000001</v>
      </c>
      <c r="M573" s="58">
        <f>SUM(M568:M572)</f>
        <v>11.8</v>
      </c>
      <c r="N573" s="58">
        <f>SUM(N568:N572)</f>
        <v>42.45</v>
      </c>
      <c r="O573" s="58">
        <f>SUM(O568:O572)</f>
        <v>350.7</v>
      </c>
      <c r="P573" s="62"/>
      <c r="Q573" s="58">
        <f>SUM(Q568:Q572)</f>
        <v>19.600000000000001</v>
      </c>
      <c r="R573" s="58">
        <f>SUM(R568:R572)</f>
        <v>12</v>
      </c>
      <c r="S573" s="58">
        <f>SUM(S568:S572)</f>
        <v>51.65</v>
      </c>
      <c r="T573" s="58">
        <f>SUM(T568:T572)</f>
        <v>394.7</v>
      </c>
    </row>
    <row r="574" spans="1:20">
      <c r="A574" s="1"/>
      <c r="B574" s="8"/>
      <c r="C574" s="8"/>
      <c r="D574" s="8"/>
      <c r="E574" s="8"/>
      <c r="F574" s="57"/>
      <c r="G574" s="59"/>
      <c r="H574" s="59"/>
      <c r="I574" s="59"/>
      <c r="J574" s="60">
        <v>0.219</v>
      </c>
      <c r="K574" s="57"/>
      <c r="L574" s="59"/>
      <c r="M574" s="59"/>
      <c r="N574" s="59"/>
      <c r="O574" s="60">
        <v>0.20599999999999999</v>
      </c>
      <c r="P574" s="57"/>
      <c r="Q574" s="59"/>
      <c r="R574" s="59"/>
      <c r="S574" s="59"/>
      <c r="T574" s="60">
        <v>0.20799999999999999</v>
      </c>
    </row>
    <row r="575" spans="1:20">
      <c r="A575" s="1"/>
      <c r="B575" s="263" t="s">
        <v>147</v>
      </c>
      <c r="C575" s="264"/>
      <c r="D575" s="264"/>
      <c r="E575" s="265"/>
      <c r="F575" s="37" t="s">
        <v>132</v>
      </c>
      <c r="G575" s="40" t="s">
        <v>15</v>
      </c>
      <c r="H575" s="40" t="s">
        <v>16</v>
      </c>
      <c r="I575" s="40" t="s">
        <v>17</v>
      </c>
      <c r="J575" s="40" t="s">
        <v>133</v>
      </c>
      <c r="K575" s="61" t="s">
        <v>132</v>
      </c>
      <c r="L575" s="40" t="s">
        <v>15</v>
      </c>
      <c r="M575" s="40" t="s">
        <v>16</v>
      </c>
      <c r="N575" s="40" t="s">
        <v>17</v>
      </c>
      <c r="O575" s="40" t="s">
        <v>133</v>
      </c>
      <c r="P575" s="37" t="s">
        <v>132</v>
      </c>
      <c r="Q575" s="40" t="s">
        <v>15</v>
      </c>
      <c r="R575" s="40" t="s">
        <v>16</v>
      </c>
      <c r="S575" s="40" t="s">
        <v>17</v>
      </c>
      <c r="T575" s="40" t="s">
        <v>133</v>
      </c>
    </row>
    <row r="576" spans="1:20">
      <c r="A576" s="1"/>
      <c r="B576" s="259" t="s">
        <v>24</v>
      </c>
      <c r="C576" s="260"/>
      <c r="D576" s="260"/>
      <c r="E576" s="260"/>
      <c r="F576" s="21">
        <v>30</v>
      </c>
      <c r="G576" s="19">
        <v>2.2999999999999998</v>
      </c>
      <c r="H576" s="19">
        <v>0.9</v>
      </c>
      <c r="I576" s="20">
        <v>15.2</v>
      </c>
      <c r="J576" s="44">
        <v>79.2</v>
      </c>
      <c r="K576" s="21">
        <v>50</v>
      </c>
      <c r="L576" s="19">
        <v>3.8</v>
      </c>
      <c r="M576" s="19">
        <v>1.5</v>
      </c>
      <c r="N576" s="20">
        <v>25.3</v>
      </c>
      <c r="O576" s="44">
        <v>132</v>
      </c>
      <c r="P576" s="21">
        <v>50</v>
      </c>
      <c r="Q576" s="19">
        <v>3.8</v>
      </c>
      <c r="R576" s="19">
        <v>1.5</v>
      </c>
      <c r="S576" s="20">
        <v>25.3</v>
      </c>
      <c r="T576" s="16">
        <v>132</v>
      </c>
    </row>
    <row r="577" spans="1:20">
      <c r="A577" s="1"/>
      <c r="B577" s="261" t="s">
        <v>157</v>
      </c>
      <c r="C577" s="262"/>
      <c r="D577" s="262"/>
      <c r="E577" s="262"/>
      <c r="F577" s="27">
        <v>200</v>
      </c>
      <c r="G577" s="28">
        <v>5.6</v>
      </c>
      <c r="H577" s="29">
        <v>4.5999999999999996</v>
      </c>
      <c r="I577" s="28">
        <v>9</v>
      </c>
      <c r="J577" s="29">
        <v>100</v>
      </c>
      <c r="K577" s="27">
        <v>200</v>
      </c>
      <c r="L577" s="28">
        <v>5.6</v>
      </c>
      <c r="M577" s="29">
        <v>4.5999999999999996</v>
      </c>
      <c r="N577" s="28">
        <v>9</v>
      </c>
      <c r="O577" s="29">
        <v>100</v>
      </c>
      <c r="P577" s="27">
        <v>200</v>
      </c>
      <c r="Q577" s="28">
        <v>5.6</v>
      </c>
      <c r="R577" s="29">
        <v>4.5999999999999996</v>
      </c>
      <c r="S577" s="28">
        <v>9</v>
      </c>
      <c r="T577" s="29">
        <v>100</v>
      </c>
    </row>
    <row r="578" spans="1:20">
      <c r="A578" s="1"/>
      <c r="B578" s="8"/>
      <c r="C578" s="8"/>
      <c r="D578" s="8"/>
      <c r="E578" s="8"/>
      <c r="F578" s="59"/>
      <c r="G578" s="59">
        <f>SUM(G576:G577)</f>
        <v>7.9</v>
      </c>
      <c r="H578" s="59">
        <f>SUM(H576:H577)</f>
        <v>5.5</v>
      </c>
      <c r="I578" s="59">
        <f>SUM(I576:I577)</f>
        <v>24.2</v>
      </c>
      <c r="J578" s="59">
        <f>SUM(J576:J577)</f>
        <v>179.2</v>
      </c>
      <c r="K578" s="59"/>
      <c r="L578" s="59">
        <f>SUM(L576:L577)</f>
        <v>9.4</v>
      </c>
      <c r="M578" s="59">
        <f>SUM(M576:M577)</f>
        <v>6.1</v>
      </c>
      <c r="N578" s="59">
        <f>SUM(N576:N577)</f>
        <v>34.299999999999997</v>
      </c>
      <c r="O578" s="59">
        <f>SUM(O576:O577)</f>
        <v>232</v>
      </c>
      <c r="P578" s="59"/>
      <c r="Q578" s="59">
        <f>SUM(Q576:Q577)</f>
        <v>9.4</v>
      </c>
      <c r="R578" s="59">
        <f>SUM(R576:R577)</f>
        <v>6.1</v>
      </c>
      <c r="S578" s="59">
        <f>SUM(S576:S577)</f>
        <v>34.299999999999997</v>
      </c>
      <c r="T578" s="59">
        <f>SUM(T576:T577)</f>
        <v>232</v>
      </c>
    </row>
    <row r="579" spans="1:20">
      <c r="A579" s="1"/>
      <c r="B579" s="8"/>
      <c r="C579" s="8"/>
      <c r="D579" s="8"/>
      <c r="E579" s="8"/>
      <c r="F579" s="59"/>
      <c r="G579" s="59"/>
      <c r="H579" s="59"/>
      <c r="I579" s="59"/>
      <c r="J579" s="46">
        <v>8.4000000000000005E-2</v>
      </c>
      <c r="K579" s="34"/>
      <c r="L579" s="34"/>
      <c r="M579" s="34"/>
      <c r="N579" s="34"/>
      <c r="O579" s="36">
        <v>8.2000000000000003E-2</v>
      </c>
      <c r="P579" s="34"/>
      <c r="Q579" s="34"/>
      <c r="R579" s="34"/>
      <c r="S579" s="34"/>
      <c r="T579" s="36">
        <v>8.2000000000000003E-2</v>
      </c>
    </row>
    <row r="580" spans="1:20">
      <c r="A580" s="1"/>
      <c r="B580" s="243" t="s">
        <v>149</v>
      </c>
      <c r="C580" s="243"/>
      <c r="D580" s="243"/>
      <c r="E580" s="243"/>
      <c r="F580" s="59"/>
      <c r="G580" s="110">
        <f>G578+G565+G559+G549+G573</f>
        <v>52.97</v>
      </c>
      <c r="H580" s="110">
        <f>H578+H565+H559+H549+H573</f>
        <v>61.22</v>
      </c>
      <c r="I580" s="110">
        <f>I578+I565+I559+I549+I573</f>
        <v>251.02</v>
      </c>
      <c r="J580" s="110">
        <f>J578+J565+J559+J549+J573</f>
        <v>1802.3</v>
      </c>
      <c r="K580" s="110"/>
      <c r="L580" s="110">
        <f>L578+L565+L559+L549+L573</f>
        <v>67.17</v>
      </c>
      <c r="M580" s="110">
        <f>M578+M565+M559+M549+M573</f>
        <v>81.87</v>
      </c>
      <c r="N580" s="110">
        <f>N578+N565+N559+N549+N573</f>
        <v>297.37</v>
      </c>
      <c r="O580" s="110">
        <f>O578+O565+O559+O549+O573</f>
        <v>2234.1999999999998</v>
      </c>
      <c r="P580" s="110"/>
      <c r="Q580" s="110">
        <f>Q578+Q565+Q559+Q549+Q573</f>
        <v>68.97</v>
      </c>
      <c r="R580" s="110">
        <f>R578+R565+R559+R549+R573</f>
        <v>82.37</v>
      </c>
      <c r="S580" s="110">
        <f>S578+S565+S559+S549+S573</f>
        <v>311.67</v>
      </c>
      <c r="T580" s="110">
        <f>T578+T565+T559+T549+T573</f>
        <v>2304.6</v>
      </c>
    </row>
    <row r="581" spans="1:20">
      <c r="A581" s="1"/>
      <c r="B581" s="279" t="s">
        <v>205</v>
      </c>
      <c r="C581" s="279"/>
      <c r="D581" s="279"/>
      <c r="E581" s="279"/>
      <c r="F581" s="95"/>
      <c r="G581" s="94">
        <f>(G580+G540+G499+G460+G418+G377+G337)/7</f>
        <v>63.231428571428602</v>
      </c>
      <c r="H581" s="94">
        <f>(H580+H540+H499+H460+H418+H377+H337)/7</f>
        <v>77.933142857142798</v>
      </c>
      <c r="I581" s="94">
        <f>(I580+I540+I499+I460+I418+I377+I337)/7</f>
        <v>274.45142857142901</v>
      </c>
      <c r="J581" s="94">
        <f>(J580+J540+J499+J460+J418+J377+J337)/7</f>
        <v>2087</v>
      </c>
      <c r="K581" s="94"/>
      <c r="L581" s="94">
        <f>(L580+L540+L499+L460+L418+L377+L337)/7</f>
        <v>80.207142857142799</v>
      </c>
      <c r="M581" s="94">
        <f>(M580+M540+M499+M460+M418+M377+M337)/7</f>
        <v>106.376</v>
      </c>
      <c r="N581" s="94">
        <f>(N580+N540+N499+N460+N418+N377+N337)/7</f>
        <v>329.18714285714299</v>
      </c>
      <c r="O581" s="94">
        <f>(O580+O540+O499+O460+O418+O377+O337)/7</f>
        <v>2639.2742857142898</v>
      </c>
      <c r="P581" s="94"/>
      <c r="Q581" s="94">
        <f>(Q580+Q540+Q499+Q460+Q418+Q377+Q337)/7</f>
        <v>82.15</v>
      </c>
      <c r="R581" s="94">
        <f>(R580+R540+R499+R460+R418+R377+R337)/7</f>
        <v>106.904571428571</v>
      </c>
      <c r="S581" s="94">
        <f>(S580+S540+S499+S460+S418+S377+S337)/7</f>
        <v>344.83</v>
      </c>
      <c r="T581" s="94">
        <f>(T580+T540+T499+T460+T418+T377+T337)/7</f>
        <v>2715.96</v>
      </c>
    </row>
    <row r="582" spans="1:20">
      <c r="A582" s="1"/>
      <c r="B582" s="8"/>
      <c r="C582" s="8"/>
      <c r="D582" s="8"/>
      <c r="E582" s="8"/>
      <c r="F582" s="59"/>
      <c r="G582" s="95">
        <v>1</v>
      </c>
      <c r="H582" s="20">
        <f>H580/G580</f>
        <v>1.1557485369076801</v>
      </c>
      <c r="I582" s="20">
        <f>I580/G580</f>
        <v>4.7389088163111204</v>
      </c>
      <c r="J582" s="95"/>
      <c r="K582" s="95"/>
      <c r="L582" s="95">
        <v>1</v>
      </c>
      <c r="M582" s="20">
        <f>M580/L580</f>
        <v>1.21884769986601</v>
      </c>
      <c r="N582" s="20">
        <f>N580/L580</f>
        <v>4.4271252047044802</v>
      </c>
      <c r="O582" s="95"/>
      <c r="P582" s="95"/>
      <c r="Q582" s="95">
        <v>1</v>
      </c>
      <c r="R582" s="20">
        <f>R580/Q580</f>
        <v>1.1942873713208599</v>
      </c>
      <c r="S582" s="20">
        <f>S580/Q580</f>
        <v>4.5189212701174402</v>
      </c>
      <c r="T582" s="59"/>
    </row>
    <row r="583" spans="1:20">
      <c r="A583" s="1"/>
      <c r="B583" s="22"/>
      <c r="C583" s="22"/>
      <c r="D583" s="22"/>
      <c r="E583" s="22"/>
      <c r="F583" s="95"/>
      <c r="G583" s="95"/>
      <c r="H583" s="95"/>
      <c r="I583" s="95"/>
      <c r="J583" s="95"/>
      <c r="K583" s="59"/>
      <c r="L583" s="59"/>
      <c r="M583" s="59"/>
      <c r="N583" s="59"/>
      <c r="O583" s="59"/>
      <c r="P583" s="59"/>
      <c r="Q583" s="59"/>
      <c r="R583" s="59"/>
      <c r="S583" s="59"/>
      <c r="T583" s="59"/>
    </row>
    <row r="584" spans="1:20">
      <c r="A584" s="1"/>
      <c r="B584" s="111" t="s">
        <v>231</v>
      </c>
      <c r="C584" s="111"/>
      <c r="D584" s="111"/>
      <c r="E584" s="112"/>
      <c r="F584" s="95"/>
      <c r="G584" s="94">
        <f>(G581+G295)/2</f>
        <v>62.784999999999997</v>
      </c>
      <c r="H584" s="94">
        <f>(H581+H295)/2</f>
        <v>75.595142857142804</v>
      </c>
      <c r="I584" s="94">
        <f>(I581+I295)/2</f>
        <v>267.38142857142901</v>
      </c>
      <c r="J584" s="94">
        <f>(J581+J295)/2</f>
        <v>2059.0428571428602</v>
      </c>
      <c r="K584" s="94"/>
      <c r="L584" s="94">
        <f>(L581+L295)/2</f>
        <v>78.9892857142857</v>
      </c>
      <c r="M584" s="94">
        <f>(M581+M295)/2</f>
        <v>101.721571428571</v>
      </c>
      <c r="N584" s="94">
        <f>(N581+N295)/2</f>
        <v>320.63499999999999</v>
      </c>
      <c r="O584" s="94">
        <f>(O581+O295)/2</f>
        <v>2581.1814285714299</v>
      </c>
      <c r="P584" s="94"/>
      <c r="Q584" s="94">
        <f>(Q581+Q295)/2</f>
        <v>80.189285714285703</v>
      </c>
      <c r="R584" s="94">
        <f>(R581+R295)/2</f>
        <v>101.378714285714</v>
      </c>
      <c r="S584" s="94">
        <f>(S581+S295)/2</f>
        <v>328.23500000000001</v>
      </c>
      <c r="T584" s="94">
        <f>(T581+T295)/2</f>
        <v>2613.07428571429</v>
      </c>
    </row>
    <row r="585" spans="1:20">
      <c r="A585" s="1"/>
      <c r="B585" s="10"/>
      <c r="C585" s="10"/>
      <c r="D585" s="10"/>
      <c r="E585" s="10"/>
      <c r="F585" s="59"/>
      <c r="G585" s="59">
        <v>1</v>
      </c>
      <c r="H585" s="20">
        <f>H584/G584</f>
        <v>1.20403190024915</v>
      </c>
      <c r="I585" s="20">
        <f>I584/G584</f>
        <v>4.2586832614705497</v>
      </c>
      <c r="J585" s="59"/>
      <c r="K585" s="59"/>
      <c r="L585" s="59">
        <v>1</v>
      </c>
      <c r="M585" s="58">
        <f>M584/L584</f>
        <v>1.2877894832029699</v>
      </c>
      <c r="N585" s="58">
        <f>N584/L584</f>
        <v>4.05922141339241</v>
      </c>
      <c r="O585" s="59"/>
      <c r="P585" s="59"/>
      <c r="Q585" s="59">
        <v>1</v>
      </c>
      <c r="R585" s="58">
        <f>R584/Q584</f>
        <v>1.26424264018171</v>
      </c>
      <c r="S585" s="58">
        <f>S584/Q584</f>
        <v>4.0932525720393702</v>
      </c>
      <c r="T585" s="59"/>
    </row>
    <row r="586" spans="1:20">
      <c r="A586" s="1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</row>
    <row r="587" spans="1:20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</sheetData>
  <mergeCells count="442">
    <mergeCell ref="B575:E575"/>
    <mergeCell ref="B576:E576"/>
    <mergeCell ref="B577:E577"/>
    <mergeCell ref="B580:E580"/>
    <mergeCell ref="B581:E581"/>
    <mergeCell ref="B543:E544"/>
    <mergeCell ref="B502:E503"/>
    <mergeCell ref="B463:E464"/>
    <mergeCell ref="B421:E422"/>
    <mergeCell ref="B562:E562"/>
    <mergeCell ref="B563:E563"/>
    <mergeCell ref="B564:E564"/>
    <mergeCell ref="B567:E567"/>
    <mergeCell ref="B568:E568"/>
    <mergeCell ref="B569:E569"/>
    <mergeCell ref="B570:E570"/>
    <mergeCell ref="B571:E571"/>
    <mergeCell ref="B572:E572"/>
    <mergeCell ref="B551:E551"/>
    <mergeCell ref="B552:E552"/>
    <mergeCell ref="B553:E553"/>
    <mergeCell ref="B554:E554"/>
    <mergeCell ref="B555:E555"/>
    <mergeCell ref="B556:E556"/>
    <mergeCell ref="B557:E557"/>
    <mergeCell ref="B558:E558"/>
    <mergeCell ref="B561:E561"/>
    <mergeCell ref="B537:E537"/>
    <mergeCell ref="B540:E540"/>
    <mergeCell ref="F543:J543"/>
    <mergeCell ref="K543:O543"/>
    <mergeCell ref="P543:T543"/>
    <mergeCell ref="B545:E545"/>
    <mergeCell ref="B546:E546"/>
    <mergeCell ref="B547:E547"/>
    <mergeCell ref="B548:E548"/>
    <mergeCell ref="B524:E524"/>
    <mergeCell ref="B527:E527"/>
    <mergeCell ref="B528:E528"/>
    <mergeCell ref="B529:E529"/>
    <mergeCell ref="B530:E530"/>
    <mergeCell ref="B531:E531"/>
    <mergeCell ref="B532:E532"/>
    <mergeCell ref="B535:E535"/>
    <mergeCell ref="B536:E536"/>
    <mergeCell ref="B513:E513"/>
    <mergeCell ref="B514:E514"/>
    <mergeCell ref="B515:E515"/>
    <mergeCell ref="B516:E516"/>
    <mergeCell ref="B517:E517"/>
    <mergeCell ref="B518:E518"/>
    <mergeCell ref="B521:E521"/>
    <mergeCell ref="B522:E522"/>
    <mergeCell ref="B523:E523"/>
    <mergeCell ref="K502:O502"/>
    <mergeCell ref="P502:T502"/>
    <mergeCell ref="B504:E504"/>
    <mergeCell ref="B505:E505"/>
    <mergeCell ref="B506:E506"/>
    <mergeCell ref="B507:E507"/>
    <mergeCell ref="B508:E508"/>
    <mergeCell ref="B511:E511"/>
    <mergeCell ref="B512:E512"/>
    <mergeCell ref="B488:E488"/>
    <mergeCell ref="B489:E489"/>
    <mergeCell ref="B490:E490"/>
    <mergeCell ref="B491:E491"/>
    <mergeCell ref="B494:E494"/>
    <mergeCell ref="B495:E495"/>
    <mergeCell ref="B496:E496"/>
    <mergeCell ref="B499:E499"/>
    <mergeCell ref="F502:J502"/>
    <mergeCell ref="B475:E475"/>
    <mergeCell ref="B476:E476"/>
    <mergeCell ref="B477:E477"/>
    <mergeCell ref="B478:E478"/>
    <mergeCell ref="B481:E481"/>
    <mergeCell ref="B482:E482"/>
    <mergeCell ref="B483:E483"/>
    <mergeCell ref="B484:E484"/>
    <mergeCell ref="B487:E487"/>
    <mergeCell ref="P463:T463"/>
    <mergeCell ref="B465:E465"/>
    <mergeCell ref="B466:E466"/>
    <mergeCell ref="B467:E467"/>
    <mergeCell ref="B468:E468"/>
    <mergeCell ref="B469:E469"/>
    <mergeCell ref="B472:E472"/>
    <mergeCell ref="B473:E473"/>
    <mergeCell ref="B474:E474"/>
    <mergeCell ref="B450:E450"/>
    <mergeCell ref="B451:E451"/>
    <mergeCell ref="B452:E452"/>
    <mergeCell ref="B455:E455"/>
    <mergeCell ref="B456:E456"/>
    <mergeCell ref="B457:E457"/>
    <mergeCell ref="B460:E460"/>
    <mergeCell ref="F463:J463"/>
    <mergeCell ref="K463:O463"/>
    <mergeCell ref="B437:E437"/>
    <mergeCell ref="B438:E438"/>
    <mergeCell ref="B441:E441"/>
    <mergeCell ref="B442:E442"/>
    <mergeCell ref="B443:E443"/>
    <mergeCell ref="B444:E444"/>
    <mergeCell ref="B447:E447"/>
    <mergeCell ref="B448:E448"/>
    <mergeCell ref="B449:E449"/>
    <mergeCell ref="B426:E426"/>
    <mergeCell ref="B427:E427"/>
    <mergeCell ref="B428:E428"/>
    <mergeCell ref="B431:E431"/>
    <mergeCell ref="B432:E432"/>
    <mergeCell ref="B433:E433"/>
    <mergeCell ref="B434:E434"/>
    <mergeCell ref="B435:E435"/>
    <mergeCell ref="B436:E436"/>
    <mergeCell ref="B414:E414"/>
    <mergeCell ref="B415:E415"/>
    <mergeCell ref="B418:E418"/>
    <mergeCell ref="F421:J421"/>
    <mergeCell ref="K421:O421"/>
    <mergeCell ref="P421:T421"/>
    <mergeCell ref="B423:E423"/>
    <mergeCell ref="B424:E424"/>
    <mergeCell ref="B425:E425"/>
    <mergeCell ref="B401:E401"/>
    <mergeCell ref="B402:E402"/>
    <mergeCell ref="B405:E405"/>
    <mergeCell ref="B406:E406"/>
    <mergeCell ref="B407:E407"/>
    <mergeCell ref="B408:E408"/>
    <mergeCell ref="B409:E409"/>
    <mergeCell ref="B410:E410"/>
    <mergeCell ref="B413:E413"/>
    <mergeCell ref="B390:E390"/>
    <mergeCell ref="B391:E391"/>
    <mergeCell ref="B392:E392"/>
    <mergeCell ref="B393:E393"/>
    <mergeCell ref="B394:E394"/>
    <mergeCell ref="B395:E395"/>
    <mergeCell ref="B396:E396"/>
    <mergeCell ref="B399:E399"/>
    <mergeCell ref="B400:E400"/>
    <mergeCell ref="F380:J380"/>
    <mergeCell ref="K380:O380"/>
    <mergeCell ref="P380:T380"/>
    <mergeCell ref="B382:E382"/>
    <mergeCell ref="B383:E383"/>
    <mergeCell ref="B384:E384"/>
    <mergeCell ref="B385:E385"/>
    <mergeCell ref="B386:E386"/>
    <mergeCell ref="B389:E389"/>
    <mergeCell ref="B380:E381"/>
    <mergeCell ref="B365:E365"/>
    <mergeCell ref="B366:E366"/>
    <mergeCell ref="B367:E367"/>
    <mergeCell ref="B368:E368"/>
    <mergeCell ref="B369:E369"/>
    <mergeCell ref="B372:E372"/>
    <mergeCell ref="B373:E373"/>
    <mergeCell ref="B374:E374"/>
    <mergeCell ref="B377:E377"/>
    <mergeCell ref="B352:E352"/>
    <mergeCell ref="B353:E353"/>
    <mergeCell ref="B354:E354"/>
    <mergeCell ref="B355:E355"/>
    <mergeCell ref="B356:E356"/>
    <mergeCell ref="B359:E359"/>
    <mergeCell ref="B360:E360"/>
    <mergeCell ref="B361:E361"/>
    <mergeCell ref="B362:E362"/>
    <mergeCell ref="P340:T340"/>
    <mergeCell ref="B342:E342"/>
    <mergeCell ref="B343:E343"/>
    <mergeCell ref="B344:E344"/>
    <mergeCell ref="B345:E345"/>
    <mergeCell ref="B346:E346"/>
    <mergeCell ref="B349:E349"/>
    <mergeCell ref="B350:E350"/>
    <mergeCell ref="B351:E351"/>
    <mergeCell ref="B340:E341"/>
    <mergeCell ref="B327:E327"/>
    <mergeCell ref="B328:E328"/>
    <mergeCell ref="B329:E329"/>
    <mergeCell ref="B332:E332"/>
    <mergeCell ref="B333:E333"/>
    <mergeCell ref="B334:E334"/>
    <mergeCell ref="B337:E337"/>
    <mergeCell ref="F340:J340"/>
    <mergeCell ref="K340:O340"/>
    <mergeCell ref="B314:E314"/>
    <mergeCell ref="B315:E315"/>
    <mergeCell ref="B318:E318"/>
    <mergeCell ref="B319:E319"/>
    <mergeCell ref="B320:E320"/>
    <mergeCell ref="B321:E321"/>
    <mergeCell ref="B324:E324"/>
    <mergeCell ref="B325:E325"/>
    <mergeCell ref="B326:E326"/>
    <mergeCell ref="B303:E303"/>
    <mergeCell ref="B304:E304"/>
    <mergeCell ref="B305:E305"/>
    <mergeCell ref="B308:E308"/>
    <mergeCell ref="B309:E309"/>
    <mergeCell ref="B310:E310"/>
    <mergeCell ref="B311:E311"/>
    <mergeCell ref="B312:E312"/>
    <mergeCell ref="B313:E313"/>
    <mergeCell ref="B291:E291"/>
    <mergeCell ref="B294:E294"/>
    <mergeCell ref="B295:E295"/>
    <mergeCell ref="B298:T298"/>
    <mergeCell ref="B299:T299"/>
    <mergeCell ref="F300:J300"/>
    <mergeCell ref="K300:O300"/>
    <mergeCell ref="P300:T300"/>
    <mergeCell ref="B302:E302"/>
    <mergeCell ref="B300:E301"/>
    <mergeCell ref="B278:E278"/>
    <mergeCell ref="B281:E281"/>
    <mergeCell ref="B282:E282"/>
    <mergeCell ref="B283:E283"/>
    <mergeCell ref="B284:E284"/>
    <mergeCell ref="B285:E285"/>
    <mergeCell ref="B286:E286"/>
    <mergeCell ref="B289:E289"/>
    <mergeCell ref="B290:E290"/>
    <mergeCell ref="B267:E267"/>
    <mergeCell ref="B268:E268"/>
    <mergeCell ref="B269:E269"/>
    <mergeCell ref="B270:E270"/>
    <mergeCell ref="B271:E271"/>
    <mergeCell ref="B272:E272"/>
    <mergeCell ref="B275:E275"/>
    <mergeCell ref="B276:E276"/>
    <mergeCell ref="B277:E277"/>
    <mergeCell ref="F257:J257"/>
    <mergeCell ref="K257:O257"/>
    <mergeCell ref="P257:T257"/>
    <mergeCell ref="B259:E259"/>
    <mergeCell ref="B260:E260"/>
    <mergeCell ref="B261:E261"/>
    <mergeCell ref="B262:E262"/>
    <mergeCell ref="B263:E263"/>
    <mergeCell ref="B266:E266"/>
    <mergeCell ref="B257:E258"/>
    <mergeCell ref="B242:E242"/>
    <mergeCell ref="B243:E243"/>
    <mergeCell ref="B244:E244"/>
    <mergeCell ref="B245:E245"/>
    <mergeCell ref="B246:E246"/>
    <mergeCell ref="B249:E249"/>
    <mergeCell ref="B250:E250"/>
    <mergeCell ref="B251:E251"/>
    <mergeCell ref="B254:E254"/>
    <mergeCell ref="B229:E229"/>
    <mergeCell ref="B230:E230"/>
    <mergeCell ref="B231:E231"/>
    <mergeCell ref="B232:E232"/>
    <mergeCell ref="B235:E235"/>
    <mergeCell ref="B236:E236"/>
    <mergeCell ref="B237:E237"/>
    <mergeCell ref="B238:E238"/>
    <mergeCell ref="B241:E241"/>
    <mergeCell ref="B218:E218"/>
    <mergeCell ref="B219:E219"/>
    <mergeCell ref="B220:E220"/>
    <mergeCell ref="B221:E221"/>
    <mergeCell ref="B222:E222"/>
    <mergeCell ref="B225:E225"/>
    <mergeCell ref="B226:E226"/>
    <mergeCell ref="B227:E227"/>
    <mergeCell ref="B228:E228"/>
    <mergeCell ref="B205:E205"/>
    <mergeCell ref="B208:E208"/>
    <mergeCell ref="B209:E209"/>
    <mergeCell ref="B210:E210"/>
    <mergeCell ref="B213:E213"/>
    <mergeCell ref="B215:T215"/>
    <mergeCell ref="F216:J216"/>
    <mergeCell ref="K216:O216"/>
    <mergeCell ref="P216:T216"/>
    <mergeCell ref="B216:E217"/>
    <mergeCell ref="B194:E194"/>
    <mergeCell ref="B195:E195"/>
    <mergeCell ref="B196:E196"/>
    <mergeCell ref="B197:E197"/>
    <mergeCell ref="B200:E200"/>
    <mergeCell ref="B201:E201"/>
    <mergeCell ref="B202:E202"/>
    <mergeCell ref="B203:E203"/>
    <mergeCell ref="B204:E204"/>
    <mergeCell ref="B181:E181"/>
    <mergeCell ref="B182:E182"/>
    <mergeCell ref="B185:E185"/>
    <mergeCell ref="B186:E186"/>
    <mergeCell ref="B187:E187"/>
    <mergeCell ref="B188:E188"/>
    <mergeCell ref="B189:E189"/>
    <mergeCell ref="B190:E190"/>
    <mergeCell ref="B191:E191"/>
    <mergeCell ref="B169:E169"/>
    <mergeCell ref="B170:E170"/>
    <mergeCell ref="B173:E173"/>
    <mergeCell ref="F176:J176"/>
    <mergeCell ref="K176:O176"/>
    <mergeCell ref="P176:T176"/>
    <mergeCell ref="B178:E178"/>
    <mergeCell ref="B179:E179"/>
    <mergeCell ref="B180:E180"/>
    <mergeCell ref="B176:E177"/>
    <mergeCell ref="B156:E156"/>
    <mergeCell ref="B157:E157"/>
    <mergeCell ref="B158:E158"/>
    <mergeCell ref="B161:E161"/>
    <mergeCell ref="B162:E162"/>
    <mergeCell ref="B163:E163"/>
    <mergeCell ref="B164:E164"/>
    <mergeCell ref="B165:E165"/>
    <mergeCell ref="B168:E168"/>
    <mergeCell ref="B145:E145"/>
    <mergeCell ref="B146:E146"/>
    <mergeCell ref="B147:E147"/>
    <mergeCell ref="B148:E148"/>
    <mergeCell ref="B149:E149"/>
    <mergeCell ref="B150:E150"/>
    <mergeCell ref="B151:E151"/>
    <mergeCell ref="B152:E152"/>
    <mergeCell ref="B155:E155"/>
    <mergeCell ref="B131:E131"/>
    <mergeCell ref="B134:E134"/>
    <mergeCell ref="F137:J137"/>
    <mergeCell ref="K137:O137"/>
    <mergeCell ref="P137:T137"/>
    <mergeCell ref="B139:E139"/>
    <mergeCell ref="B140:E140"/>
    <mergeCell ref="B141:E141"/>
    <mergeCell ref="B142:E142"/>
    <mergeCell ref="B137:E138"/>
    <mergeCell ref="B118:E118"/>
    <mergeCell ref="B121:E121"/>
    <mergeCell ref="B122:E122"/>
    <mergeCell ref="B123:E123"/>
    <mergeCell ref="B124:E124"/>
    <mergeCell ref="B125:E125"/>
    <mergeCell ref="B126:E126"/>
    <mergeCell ref="B129:E129"/>
    <mergeCell ref="B130:E130"/>
    <mergeCell ref="B107:E107"/>
    <mergeCell ref="B108:E108"/>
    <mergeCell ref="B109:E109"/>
    <mergeCell ref="B110:E110"/>
    <mergeCell ref="B111:E111"/>
    <mergeCell ref="B112:E112"/>
    <mergeCell ref="B115:E115"/>
    <mergeCell ref="B116:E116"/>
    <mergeCell ref="B117:E117"/>
    <mergeCell ref="K96:O96"/>
    <mergeCell ref="P96:T96"/>
    <mergeCell ref="B98:E98"/>
    <mergeCell ref="B99:E99"/>
    <mergeCell ref="B100:E100"/>
    <mergeCell ref="B101:E101"/>
    <mergeCell ref="B102:E102"/>
    <mergeCell ref="B105:E105"/>
    <mergeCell ref="B106:E106"/>
    <mergeCell ref="B96:E97"/>
    <mergeCell ref="B82:E82"/>
    <mergeCell ref="B83:E83"/>
    <mergeCell ref="B84:E84"/>
    <mergeCell ref="B85:E85"/>
    <mergeCell ref="B88:E88"/>
    <mergeCell ref="B89:E89"/>
    <mergeCell ref="B90:E90"/>
    <mergeCell ref="B93:E93"/>
    <mergeCell ref="F96:J96"/>
    <mergeCell ref="B69:E69"/>
    <mergeCell ref="B70:E70"/>
    <mergeCell ref="B71:E71"/>
    <mergeCell ref="B72:E72"/>
    <mergeCell ref="B75:E75"/>
    <mergeCell ref="B76:E76"/>
    <mergeCell ref="B77:E77"/>
    <mergeCell ref="B78:E78"/>
    <mergeCell ref="B81:E81"/>
    <mergeCell ref="B58:E58"/>
    <mergeCell ref="B59:E59"/>
    <mergeCell ref="B60:E60"/>
    <mergeCell ref="B61:E61"/>
    <mergeCell ref="B62:E62"/>
    <mergeCell ref="B65:E65"/>
    <mergeCell ref="B66:E66"/>
    <mergeCell ref="B67:E67"/>
    <mergeCell ref="B68:E68"/>
    <mergeCell ref="B44:E44"/>
    <mergeCell ref="B45:E45"/>
    <mergeCell ref="B48:E48"/>
    <mergeCell ref="B49:E49"/>
    <mergeCell ref="B50:E50"/>
    <mergeCell ref="B53:E53"/>
    <mergeCell ref="F56:J56"/>
    <mergeCell ref="K56:O56"/>
    <mergeCell ref="P56:T56"/>
    <mergeCell ref="B56:E57"/>
    <mergeCell ref="B31:E31"/>
    <mergeCell ref="B34:E34"/>
    <mergeCell ref="B35:E35"/>
    <mergeCell ref="B36:E36"/>
    <mergeCell ref="B37:E37"/>
    <mergeCell ref="B40:E40"/>
    <mergeCell ref="B41:E41"/>
    <mergeCell ref="B42:E42"/>
    <mergeCell ref="B43:E43"/>
    <mergeCell ref="B20:E20"/>
    <mergeCell ref="B21:E21"/>
    <mergeCell ref="B22:E22"/>
    <mergeCell ref="B25:E25"/>
    <mergeCell ref="B26:E26"/>
    <mergeCell ref="B27:E27"/>
    <mergeCell ref="B28:E28"/>
    <mergeCell ref="B29:E29"/>
    <mergeCell ref="B30:E30"/>
    <mergeCell ref="B11:T11"/>
    <mergeCell ref="D12:S12"/>
    <mergeCell ref="A13:T13"/>
    <mergeCell ref="B15:T15"/>
    <mergeCell ref="F16:J16"/>
    <mergeCell ref="K16:O16"/>
    <mergeCell ref="P16:T16"/>
    <mergeCell ref="B18:E18"/>
    <mergeCell ref="B19:E19"/>
    <mergeCell ref="B16:E17"/>
    <mergeCell ref="B3:F3"/>
    <mergeCell ref="O3:T3"/>
    <mergeCell ref="B4:F4"/>
    <mergeCell ref="O4:T4"/>
    <mergeCell ref="B5:F5"/>
    <mergeCell ref="O5:T5"/>
    <mergeCell ref="B6:F6"/>
    <mergeCell ref="O7:T7"/>
    <mergeCell ref="B10:T10"/>
  </mergeCells>
  <pageMargins left="0.31496062992126" right="0.31496062992126" top="0.35433070866141703" bottom="0.35433070866141703" header="0.31496062992126" footer="0.31496062992126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школы</vt:lpstr>
      <vt:lpstr>сколиоз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cp:lastPrinted>2026-08-28T08:40:09Z</cp:lastPrinted>
  <dcterms:created xsi:type="dcterms:W3CDTF">2006-09-16T00:00:00Z</dcterms:created>
  <dcterms:modified xsi:type="dcterms:W3CDTF">2026-08-28T08:55:11Z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D340153968D548E48E5DD6EC56CBCAC4_13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