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881"/>
  </bookViews>
  <sheets>
    <sheet name="МЕНЮ школы  (супы) (2)" sheetId="203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M293" i="203" l="1"/>
  <c r="M294" i="203" s="1"/>
  <c r="L293" i="203"/>
  <c r="K293" i="203"/>
  <c r="J293" i="203"/>
  <c r="H293" i="203"/>
  <c r="H294" i="203" s="1"/>
  <c r="G293" i="203"/>
  <c r="F293" i="203"/>
  <c r="E293" i="203"/>
  <c r="M288" i="203"/>
  <c r="L288" i="203"/>
  <c r="K288" i="203"/>
  <c r="J288" i="203"/>
  <c r="H288" i="203"/>
  <c r="H289" i="203" s="1"/>
  <c r="G288" i="203"/>
  <c r="F288" i="203"/>
  <c r="E288" i="203"/>
  <c r="M279" i="203"/>
  <c r="M295" i="203" s="1"/>
  <c r="L279" i="203"/>
  <c r="L295" i="203" s="1"/>
  <c r="K279" i="203"/>
  <c r="K295" i="203" s="1"/>
  <c r="J279" i="203"/>
  <c r="J295" i="203" s="1"/>
  <c r="H279" i="203"/>
  <c r="G279" i="203"/>
  <c r="F279" i="203"/>
  <c r="F295" i="203" s="1"/>
  <c r="E279" i="203"/>
  <c r="M266" i="203"/>
  <c r="M267" i="203" s="1"/>
  <c r="L266" i="203"/>
  <c r="K266" i="203"/>
  <c r="J266" i="203"/>
  <c r="H266" i="203"/>
  <c r="G266" i="203"/>
  <c r="F266" i="203"/>
  <c r="E266" i="203"/>
  <c r="M261" i="203"/>
  <c r="L261" i="203"/>
  <c r="K261" i="203"/>
  <c r="J261" i="203"/>
  <c r="H261" i="203"/>
  <c r="H262" i="203" s="1"/>
  <c r="G261" i="203"/>
  <c r="F261" i="203"/>
  <c r="E261" i="203"/>
  <c r="M251" i="203"/>
  <c r="L251" i="203"/>
  <c r="L268" i="203" s="1"/>
  <c r="K251" i="203"/>
  <c r="J251" i="203"/>
  <c r="H251" i="203"/>
  <c r="G251" i="203"/>
  <c r="F251" i="203"/>
  <c r="F268" i="203" s="1"/>
  <c r="E251" i="203"/>
  <c r="M238" i="203"/>
  <c r="M239" i="203" s="1"/>
  <c r="L238" i="203"/>
  <c r="K238" i="203"/>
  <c r="J238" i="203"/>
  <c r="H238" i="203"/>
  <c r="G238" i="203"/>
  <c r="F238" i="203"/>
  <c r="E238" i="203"/>
  <c r="M232" i="203"/>
  <c r="L232" i="203"/>
  <c r="K232" i="203"/>
  <c r="J232" i="203"/>
  <c r="H232" i="203"/>
  <c r="G232" i="203"/>
  <c r="F232" i="203"/>
  <c r="E232" i="203"/>
  <c r="M223" i="203"/>
  <c r="L223" i="203"/>
  <c r="K223" i="203"/>
  <c r="J223" i="203"/>
  <c r="H223" i="203"/>
  <c r="G223" i="203"/>
  <c r="F223" i="203"/>
  <c r="E223" i="203"/>
  <c r="M210" i="203"/>
  <c r="L210" i="203"/>
  <c r="K210" i="203"/>
  <c r="J210" i="203"/>
  <c r="H210" i="203"/>
  <c r="H211" i="203" s="1"/>
  <c r="G210" i="203"/>
  <c r="F210" i="203"/>
  <c r="E210" i="203"/>
  <c r="M205" i="203"/>
  <c r="M206" i="203" s="1"/>
  <c r="L205" i="203"/>
  <c r="K205" i="203"/>
  <c r="J205" i="203"/>
  <c r="H205" i="203"/>
  <c r="H206" i="203" s="1"/>
  <c r="G205" i="203"/>
  <c r="F205" i="203"/>
  <c r="E205" i="203"/>
  <c r="M195" i="203"/>
  <c r="M212" i="203" s="1"/>
  <c r="L195" i="203"/>
  <c r="K195" i="203"/>
  <c r="K212" i="203" s="1"/>
  <c r="J195" i="203"/>
  <c r="H195" i="203"/>
  <c r="G195" i="203"/>
  <c r="F195" i="203"/>
  <c r="E195" i="203"/>
  <c r="M182" i="203"/>
  <c r="M183" i="203" s="1"/>
  <c r="L182" i="203"/>
  <c r="K182" i="203"/>
  <c r="J182" i="203"/>
  <c r="H182" i="203"/>
  <c r="H183" i="203" s="1"/>
  <c r="G182" i="203"/>
  <c r="F182" i="203"/>
  <c r="E182" i="203"/>
  <c r="M176" i="203"/>
  <c r="L176" i="203"/>
  <c r="K176" i="203"/>
  <c r="J176" i="203"/>
  <c r="H176" i="203"/>
  <c r="G176" i="203"/>
  <c r="F176" i="203"/>
  <c r="E176" i="203"/>
  <c r="M167" i="203"/>
  <c r="L167" i="203"/>
  <c r="K167" i="203"/>
  <c r="J167" i="203"/>
  <c r="H167" i="203"/>
  <c r="G167" i="203"/>
  <c r="F167" i="203"/>
  <c r="E167" i="203"/>
  <c r="M150" i="203"/>
  <c r="M151" i="203" s="1"/>
  <c r="L150" i="203"/>
  <c r="K150" i="203"/>
  <c r="J150" i="203"/>
  <c r="H150" i="203"/>
  <c r="G150" i="203"/>
  <c r="F150" i="203"/>
  <c r="E150" i="203"/>
  <c r="M145" i="203"/>
  <c r="L145" i="203"/>
  <c r="K145" i="203"/>
  <c r="J145" i="203"/>
  <c r="H145" i="203"/>
  <c r="G145" i="203"/>
  <c r="F145" i="203"/>
  <c r="E145" i="203"/>
  <c r="M135" i="203"/>
  <c r="L135" i="203"/>
  <c r="K135" i="203"/>
  <c r="J135" i="203"/>
  <c r="H135" i="203"/>
  <c r="H136" i="203" s="1"/>
  <c r="G135" i="203"/>
  <c r="F135" i="203"/>
  <c r="E135" i="203"/>
  <c r="M122" i="203"/>
  <c r="M123" i="203" s="1"/>
  <c r="L122" i="203"/>
  <c r="K122" i="203"/>
  <c r="J122" i="203"/>
  <c r="H122" i="203"/>
  <c r="H123" i="203" s="1"/>
  <c r="G122" i="203"/>
  <c r="F122" i="203"/>
  <c r="E122" i="203"/>
  <c r="M116" i="203"/>
  <c r="M117" i="203" s="1"/>
  <c r="L116" i="203"/>
  <c r="K116" i="203"/>
  <c r="J116" i="203"/>
  <c r="H116" i="203"/>
  <c r="H117" i="203" s="1"/>
  <c r="G116" i="203"/>
  <c r="F116" i="203"/>
  <c r="E116" i="203"/>
  <c r="M107" i="203"/>
  <c r="L107" i="203"/>
  <c r="K107" i="203"/>
  <c r="J107" i="203"/>
  <c r="H107" i="203"/>
  <c r="G107" i="203"/>
  <c r="F107" i="203"/>
  <c r="E107" i="203"/>
  <c r="M94" i="203"/>
  <c r="M95" i="203" s="1"/>
  <c r="L94" i="203"/>
  <c r="K94" i="203"/>
  <c r="J94" i="203"/>
  <c r="H94" i="203"/>
  <c r="H95" i="203" s="1"/>
  <c r="G94" i="203"/>
  <c r="F94" i="203"/>
  <c r="E94" i="203"/>
  <c r="M88" i="203"/>
  <c r="L88" i="203"/>
  <c r="K88" i="203"/>
  <c r="J88" i="203"/>
  <c r="H88" i="203"/>
  <c r="G88" i="203"/>
  <c r="F88" i="203"/>
  <c r="E88" i="203"/>
  <c r="M79" i="203"/>
  <c r="M80" i="203" s="1"/>
  <c r="L79" i="203"/>
  <c r="K79" i="203"/>
  <c r="J79" i="203"/>
  <c r="H79" i="203"/>
  <c r="G79" i="203"/>
  <c r="F79" i="203"/>
  <c r="E79" i="203"/>
  <c r="M66" i="203"/>
  <c r="M67" i="203" s="1"/>
  <c r="L66" i="203"/>
  <c r="K66" i="203"/>
  <c r="J66" i="203"/>
  <c r="H66" i="203"/>
  <c r="G66" i="203"/>
  <c r="F66" i="203"/>
  <c r="E66" i="203"/>
  <c r="M61" i="203"/>
  <c r="M62" i="203" s="1"/>
  <c r="L61" i="203"/>
  <c r="K61" i="203"/>
  <c r="J61" i="203"/>
  <c r="H61" i="203"/>
  <c r="H62" i="203" s="1"/>
  <c r="G61" i="203"/>
  <c r="F61" i="203"/>
  <c r="E61" i="203"/>
  <c r="M51" i="203"/>
  <c r="M52" i="203" s="1"/>
  <c r="L51" i="203"/>
  <c r="L68" i="203" s="1"/>
  <c r="K51" i="203"/>
  <c r="J51" i="203"/>
  <c r="H51" i="203"/>
  <c r="H52" i="203" s="1"/>
  <c r="G51" i="203"/>
  <c r="G68" i="203" s="1"/>
  <c r="F51" i="203"/>
  <c r="E51" i="203"/>
  <c r="M39" i="203"/>
  <c r="L39" i="203"/>
  <c r="K39" i="203"/>
  <c r="J39" i="203"/>
  <c r="H39" i="203"/>
  <c r="G39" i="203"/>
  <c r="F39" i="203"/>
  <c r="E39" i="203"/>
  <c r="M34" i="203"/>
  <c r="L34" i="203"/>
  <c r="K34" i="203"/>
  <c r="J34" i="203"/>
  <c r="H34" i="203"/>
  <c r="H35" i="203" s="1"/>
  <c r="G34" i="203"/>
  <c r="F34" i="203"/>
  <c r="E34" i="203"/>
  <c r="M24" i="203"/>
  <c r="M25" i="203" s="1"/>
  <c r="L24" i="203"/>
  <c r="K24" i="203"/>
  <c r="J24" i="203"/>
  <c r="H24" i="203"/>
  <c r="G24" i="203"/>
  <c r="F24" i="203"/>
  <c r="E24" i="203"/>
  <c r="L240" i="203" l="1"/>
  <c r="H295" i="203"/>
  <c r="G295" i="203"/>
  <c r="E295" i="203"/>
  <c r="K68" i="203"/>
  <c r="G152" i="203"/>
  <c r="J184" i="203"/>
  <c r="G184" i="203"/>
  <c r="G212" i="203"/>
  <c r="E268" i="203"/>
  <c r="G268" i="203"/>
  <c r="L152" i="203"/>
  <c r="E184" i="203"/>
  <c r="H41" i="203"/>
  <c r="L41" i="203"/>
  <c r="F41" i="203"/>
  <c r="J268" i="203"/>
  <c r="M152" i="203"/>
  <c r="F68" i="203"/>
  <c r="L184" i="203"/>
  <c r="F152" i="203"/>
  <c r="M184" i="203"/>
  <c r="E41" i="203"/>
  <c r="J41" i="203"/>
  <c r="K152" i="203"/>
  <c r="M240" i="203"/>
  <c r="F184" i="203"/>
  <c r="K41" i="203"/>
  <c r="H184" i="203"/>
  <c r="K184" i="203"/>
  <c r="M268" i="203"/>
  <c r="K268" i="203"/>
  <c r="E212" i="203"/>
  <c r="J212" i="203"/>
  <c r="L212" i="203"/>
  <c r="H212" i="203"/>
  <c r="F212" i="203"/>
  <c r="G124" i="203"/>
  <c r="L124" i="203"/>
  <c r="G41" i="203"/>
  <c r="E124" i="203"/>
  <c r="J124" i="203"/>
  <c r="H124" i="203"/>
  <c r="M124" i="203"/>
  <c r="F124" i="203"/>
  <c r="K124" i="203"/>
  <c r="E68" i="203"/>
  <c r="J68" i="203"/>
  <c r="M68" i="203"/>
  <c r="E152" i="203"/>
  <c r="J152" i="203"/>
  <c r="G240" i="203"/>
  <c r="F240" i="203"/>
  <c r="E240" i="203"/>
  <c r="J240" i="203"/>
  <c r="K240" i="203"/>
  <c r="H96" i="203"/>
  <c r="G96" i="203"/>
  <c r="F96" i="203"/>
  <c r="E96" i="203"/>
  <c r="L96" i="203"/>
  <c r="K96" i="203"/>
  <c r="J96" i="203"/>
  <c r="H68" i="203"/>
  <c r="M96" i="203"/>
  <c r="M136" i="203"/>
  <c r="M168" i="203"/>
  <c r="H196" i="203"/>
  <c r="M224" i="203"/>
  <c r="M252" i="203"/>
  <c r="H268" i="203"/>
  <c r="M196" i="203"/>
  <c r="H25" i="203"/>
  <c r="M41" i="203"/>
  <c r="M108" i="203"/>
  <c r="H152" i="203"/>
  <c r="H240" i="203"/>
  <c r="M280" i="203"/>
  <c r="G297" i="203" l="1"/>
  <c r="L297" i="203"/>
  <c r="J297" i="203"/>
  <c r="M297" i="203"/>
  <c r="E297" i="203"/>
  <c r="K297" i="203"/>
  <c r="F297" i="203"/>
  <c r="G154" i="203"/>
  <c r="L154" i="203"/>
  <c r="J154" i="203"/>
  <c r="K154" i="203"/>
  <c r="F154" i="203"/>
  <c r="E154" i="203"/>
  <c r="H297" i="203"/>
  <c r="H154" i="203"/>
  <c r="M154" i="203"/>
  <c r="G299" i="203" l="1"/>
  <c r="G298" i="203"/>
  <c r="E299" i="203"/>
  <c r="L299" i="203"/>
  <c r="L298" i="203"/>
  <c r="J299" i="203"/>
  <c r="K298" i="203"/>
  <c r="M299" i="203"/>
  <c r="F298" i="203"/>
  <c r="K299" i="203"/>
  <c r="F299" i="203"/>
  <c r="L155" i="203"/>
  <c r="K155" i="203"/>
  <c r="F155" i="203"/>
  <c r="G155" i="203"/>
  <c r="H299" i="203"/>
  <c r="G300" i="203" l="1"/>
  <c r="F300" i="203"/>
  <c r="L300" i="203"/>
  <c r="K300" i="203"/>
</calcChain>
</file>

<file path=xl/sharedStrings.xml><?xml version="1.0" encoding="utf-8"?>
<sst xmlns="http://schemas.openxmlformats.org/spreadsheetml/2006/main" count="572" uniqueCount="124">
  <si>
    <t>ОБЕД</t>
  </si>
  <si>
    <t>ЗАВТРАК</t>
  </si>
  <si>
    <t>УТВЕРЖДАЮ</t>
  </si>
  <si>
    <t>Хлеб ржаной</t>
  </si>
  <si>
    <t>Масло сливочное</t>
  </si>
  <si>
    <t>Йогурт</t>
  </si>
  <si>
    <t>ПОНЕДЕЛЬНИК</t>
  </si>
  <si>
    <t>ВТОРНИК</t>
  </si>
  <si>
    <t>СРЕДА</t>
  </si>
  <si>
    <t>ЧЕТВЕРГ</t>
  </si>
  <si>
    <t>ПЯТНИЦА</t>
  </si>
  <si>
    <t>__________________              А.В.Богданов</t>
  </si>
  <si>
    <t>1,3 неделя месяца</t>
  </si>
  <si>
    <t>6-10 лет ( 1-4 классы)</t>
  </si>
  <si>
    <t>11-18 лет ( 5-11 классы)</t>
  </si>
  <si>
    <t>выход, г</t>
  </si>
  <si>
    <t>белки, г</t>
  </si>
  <si>
    <t>жиры,г</t>
  </si>
  <si>
    <t>углеводы,г</t>
  </si>
  <si>
    <t>ккал</t>
  </si>
  <si>
    <t>Хлеб пшеничный</t>
  </si>
  <si>
    <t>Макаронные изделия отварные</t>
  </si>
  <si>
    <t>ПОЛДНИК</t>
  </si>
  <si>
    <t>ИТОГО за день</t>
  </si>
  <si>
    <t>Какао с молоком</t>
  </si>
  <si>
    <t>Каша гречневая вязкая</t>
  </si>
  <si>
    <t>ОБЕД (День белоруской кухни)</t>
  </si>
  <si>
    <t>Рассольник Ленинградский со сметаной</t>
  </si>
  <si>
    <t>ИТОГО за 5 дней</t>
  </si>
  <si>
    <t>2,4 неделя месяца</t>
  </si>
  <si>
    <t xml:space="preserve">картофель тушеный (основной продукт - картофель) на пюре картофельное; борщ с капустой и картофелем (основные продукты - овощи) на </t>
  </si>
  <si>
    <t xml:space="preserve">к Постановлению Совета Министров </t>
  </si>
  <si>
    <t>Республики Беларусь от 27.04.2013 317</t>
  </si>
  <si>
    <t>(в редакции постановления СМ РБ от 23.08.2024 №555)</t>
  </si>
  <si>
    <t xml:space="preserve">Директор </t>
  </si>
  <si>
    <t>ИТОГО за 10 дней</t>
  </si>
  <si>
    <t>КУП "Могилёвский учобщепит"</t>
  </si>
  <si>
    <t>Чай с лимоном</t>
  </si>
  <si>
    <t>200/7</t>
  </si>
  <si>
    <t xml:space="preserve">          ПРИМЕРНЫЕ*   двухнедельные рационы питания </t>
  </si>
  <si>
    <r>
      <rPr>
        <b/>
        <sz val="10"/>
        <rFont val="Arial Cyr"/>
        <charset val="204"/>
      </rPr>
      <t>*ПРИМЕЧАНИЕ</t>
    </r>
    <r>
      <rPr>
        <sz val="10"/>
        <rFont val="Arial Cyr"/>
        <charset val="204"/>
      </rPr>
      <t>: перечень блюд состоящих в приведенном рационе может изменять (заменяться) на другие блюда по основному составу:</t>
    </r>
  </si>
  <si>
    <t>ОБЕД   ( День Белоруской кухни)</t>
  </si>
  <si>
    <t>150/10</t>
  </si>
  <si>
    <t>250/10</t>
  </si>
  <si>
    <t>100</t>
  </si>
  <si>
    <t>приложение 6</t>
  </si>
  <si>
    <t>20</t>
  </si>
  <si>
    <t xml:space="preserve">В остальных случаях, когда необходимо заменить блюдо из мяса например, на блюдо из рыбы или птицы или на какое-либо другое блюдо, то </t>
  </si>
  <si>
    <t xml:space="preserve">замена проводится в соответствии с п.147 " Специфических санитарно-эпидемиологических требований к содержанию и эксплуатации </t>
  </si>
  <si>
    <t>учреждений образования, утвержденных Постановлением Совета Министров Республики Беларусь от 07.08.2019 № 525, а именно</t>
  </si>
  <si>
    <t>на 2024-2025 учебного года</t>
  </si>
  <si>
    <t>(… производится замена блюд, равнозначных по пищевой и энергетической ценности).</t>
  </si>
  <si>
    <t xml:space="preserve">для учащихся 1-11 классов на зимне-весенний период </t>
  </si>
  <si>
    <t>Кофейный напиток с молоком</t>
  </si>
  <si>
    <t>Борщ с картофелем со сметаной</t>
  </si>
  <si>
    <t>Пюре картофельное</t>
  </si>
  <si>
    <t>58/10</t>
  </si>
  <si>
    <t>50/120</t>
  </si>
  <si>
    <t>Блинчик с творогом со сметаной</t>
  </si>
  <si>
    <t>Каша пшенная вязкая</t>
  </si>
  <si>
    <t>Сыр порционно</t>
  </si>
  <si>
    <t>Каша рисовая вязкая</t>
  </si>
  <si>
    <t>Жаркое по-домашнему ( свинина )</t>
  </si>
  <si>
    <t>50/125</t>
  </si>
  <si>
    <t>Суп картофельный " Домашний " новый</t>
  </si>
  <si>
    <t>Компот из сухофруктов " Школьный "</t>
  </si>
  <si>
    <t>250/15</t>
  </si>
  <si>
    <t>Щи  домашние со сметаной</t>
  </si>
  <si>
    <t>Картофель тушеный</t>
  </si>
  <si>
    <t>25</t>
  </si>
  <si>
    <t>60/150</t>
  </si>
  <si>
    <t xml:space="preserve">Компот из свежих плодов </t>
  </si>
  <si>
    <t xml:space="preserve">Напиток лимонный </t>
  </si>
  <si>
    <t>Яйцо вареное</t>
  </si>
  <si>
    <t xml:space="preserve">щи с картофелем; жаркое по-домашнему (основные продукты - картофель и мясо) на блюдо из картофеля и блюдо из мяса и т.д. </t>
  </si>
  <si>
    <t>Кефир</t>
  </si>
  <si>
    <t>75/150</t>
  </si>
  <si>
    <t>Биточек " Богатырь "</t>
  </si>
  <si>
    <t>Чай с сахаром/Чай зеленый с куркумой</t>
  </si>
  <si>
    <t>Салат из свеклы с м.р.</t>
  </si>
  <si>
    <t>Чай с сахаром/Чай зелёный</t>
  </si>
  <si>
    <t>Суп овощной</t>
  </si>
  <si>
    <t>Суп молочный с гречневый</t>
  </si>
  <si>
    <t>Мясные гнезда Новые (свинина)</t>
  </si>
  <si>
    <t>Плов из свинины/Каша рисовая, котлета мясная</t>
  </si>
  <si>
    <t>Биточек "Золотая рыбка"</t>
  </si>
  <si>
    <t>Котлета "Секрет"</t>
  </si>
  <si>
    <t xml:space="preserve">Митболы рыбные </t>
  </si>
  <si>
    <t>60</t>
  </si>
  <si>
    <t xml:space="preserve">Рагу овощное </t>
  </si>
  <si>
    <t>Пюре картофельное с морковью</t>
  </si>
  <si>
    <t>Колбаски "Новые"</t>
  </si>
  <si>
    <t>Митболы "Сытные"</t>
  </si>
  <si>
    <t>Биточек " Воздушный"</t>
  </si>
  <si>
    <t>Крокет "Полезный"</t>
  </si>
  <si>
    <t>Рыба запеченая "Солнышко"</t>
  </si>
  <si>
    <t>Тефтели запеченные "Легкие"</t>
  </si>
  <si>
    <t>Суп картофельный "Как дома"</t>
  </si>
  <si>
    <t xml:space="preserve">Салат из квашеной капусты </t>
  </si>
  <si>
    <t>Напиток "Освежающий"</t>
  </si>
  <si>
    <t>Лимонад по-домашнему</t>
  </si>
  <si>
    <t>Каша пшенная молочная</t>
  </si>
  <si>
    <t>Бабка картоф "Новая" со свининой и см</t>
  </si>
  <si>
    <t>Колбасные изделия, запечен в тесте</t>
  </si>
  <si>
    <t>Котлета "Мираж"</t>
  </si>
  <si>
    <t>Мититеи славянские</t>
  </si>
  <si>
    <t>Оладьи со сметаной</t>
  </si>
  <si>
    <t>50/10</t>
  </si>
  <si>
    <t>50/50</t>
  </si>
  <si>
    <t>150</t>
  </si>
  <si>
    <t xml:space="preserve">Молоко </t>
  </si>
  <si>
    <t>Мармелад</t>
  </si>
  <si>
    <t>Печенье штучное (булочка "Ароматная")</t>
  </si>
  <si>
    <t>Мясные шарики (свинина)</t>
  </si>
  <si>
    <t xml:space="preserve">Запеканка из творога "Новая" </t>
  </si>
  <si>
    <t>Гуляш из свинины (свинина)</t>
  </si>
  <si>
    <t>Омлет "Сюрприз"/Омлет с сыром</t>
  </si>
  <si>
    <t xml:space="preserve">Овощи порциями </t>
  </si>
  <si>
    <t>Салат из св. овощей</t>
  </si>
  <si>
    <t xml:space="preserve">Фрукты </t>
  </si>
  <si>
    <t xml:space="preserve">Сок </t>
  </si>
  <si>
    <t>Овощи порциями</t>
  </si>
  <si>
    <t>Пастила/ мармелад</t>
  </si>
  <si>
    <t>Выпечка (пирожок, ватрушка)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</si>
</sst>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\ _B_r"/>
  </numFmts>
  <fonts count="14"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1"/>
    </font>
    <font>
      <sz val="10"/>
      <name val="Arial Cyr"/>
      <charset val="1"/>
    </font>
    <font>
      <b/>
      <sz val="8"/>
      <name val="Arial CYR"/>
      <charset val="1"/>
    </font>
    <font>
      <sz val="8"/>
      <name val="Arial CYR"/>
      <charset val="1"/>
    </font>
    <font>
      <sz val="9"/>
      <name val="Arial Cyr"/>
      <charset val="204"/>
    </font>
    <font>
      <sz val="12"/>
      <name val="Arial Cyr"/>
      <charset val="204"/>
    </font>
    <font>
      <b/>
      <sz val="9"/>
      <name val="Arial CYR"/>
      <charset val="1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75">
    <xf numFmtId="0" fontId="0" fillId="0" borderId="0" xfId="0"/>
    <xf numFmtId="0" fontId="5" fillId="0" borderId="0" xfId="1"/>
    <xf numFmtId="0" fontId="4" fillId="0" borderId="0" xfId="1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164" fontId="8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0" fontId="5" fillId="0" borderId="0" xfId="1" applyAlignment="1">
      <alignment vertical="center"/>
    </xf>
    <xf numFmtId="164" fontId="2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2" xfId="1" applyFont="1" applyBorder="1" applyAlignment="1">
      <alignment horizontal="right" vertical="center"/>
    </xf>
    <xf numFmtId="9" fontId="9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0" fillId="0" borderId="14" xfId="1" applyFont="1" applyFill="1" applyBorder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12" fillId="0" borderId="2" xfId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15" xfId="1" applyNumberFormat="1" applyFont="1" applyFill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15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vertical="center"/>
    </xf>
    <xf numFmtId="164" fontId="2" fillId="0" borderId="9" xfId="1" applyNumberFormat="1" applyFont="1" applyFill="1" applyBorder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vertical="center"/>
    </xf>
    <xf numFmtId="0" fontId="5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64" fontId="8" fillId="0" borderId="0" xfId="1" applyNumberFormat="1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vertical="center"/>
    </xf>
    <xf numFmtId="9" fontId="2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166" fontId="12" fillId="0" borderId="0" xfId="1" applyNumberFormat="1" applyFont="1" applyFill="1" applyAlignment="1">
      <alignment vertical="center"/>
    </xf>
    <xf numFmtId="165" fontId="12" fillId="0" borderId="0" xfId="1" applyNumberFormat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165" fontId="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/>
    </xf>
    <xf numFmtId="49" fontId="13" fillId="0" borderId="14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Alignment="1">
      <alignment vertical="center"/>
    </xf>
    <xf numFmtId="49" fontId="12" fillId="0" borderId="2" xfId="1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12" fillId="0" borderId="13" xfId="1" applyFont="1" applyFill="1" applyBorder="1" applyAlignment="1">
      <alignment horizontal="center" vertical="center"/>
    </xf>
    <xf numFmtId="49" fontId="12" fillId="0" borderId="15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0" fillId="0" borderId="14" xfId="1" applyFont="1" applyFill="1" applyBorder="1" applyAlignment="1">
      <alignment horizontal="left" vertical="center" wrapText="1"/>
    </xf>
    <xf numFmtId="0" fontId="5" fillId="0" borderId="0" xfId="1" applyFill="1" applyBorder="1" applyAlignment="1">
      <alignment horizontal="left" vertical="center" wrapText="1"/>
    </xf>
    <xf numFmtId="0" fontId="0" fillId="0" borderId="14" xfId="1" applyFont="1" applyFill="1" applyBorder="1" applyAlignment="1">
      <alignment horizontal="left" vertical="center"/>
    </xf>
    <xf numFmtId="0" fontId="5" fillId="0" borderId="0" xfId="1" applyFill="1" applyBorder="1" applyAlignment="1">
      <alignment horizontal="left" vertical="center"/>
    </xf>
    <xf numFmtId="0" fontId="0" fillId="0" borderId="8" xfId="1" applyFont="1" applyFill="1" applyBorder="1" applyAlignment="1">
      <alignment horizontal="left" vertical="center"/>
    </xf>
    <xf numFmtId="0" fontId="0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 wrapText="1"/>
    </xf>
    <xf numFmtId="0" fontId="0" fillId="0" borderId="11" xfId="1" applyFont="1" applyFill="1" applyBorder="1" applyAlignment="1">
      <alignment horizontal="left" vertical="center"/>
    </xf>
    <xf numFmtId="0" fontId="5" fillId="0" borderId="10" xfId="1" applyFill="1" applyBorder="1" applyAlignment="1">
      <alignment horizontal="left" vertical="center"/>
    </xf>
    <xf numFmtId="0" fontId="10" fillId="0" borderId="14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/>
    </xf>
    <xf numFmtId="0" fontId="0" fillId="0" borderId="8" xfId="1" applyFont="1" applyFill="1" applyBorder="1" applyAlignment="1">
      <alignment horizontal="left" vertical="center" wrapText="1"/>
    </xf>
    <xf numFmtId="0" fontId="5" fillId="0" borderId="4" xfId="1" applyFill="1" applyBorder="1" applyAlignment="1">
      <alignment horizontal="left" vertical="center" wrapText="1"/>
    </xf>
    <xf numFmtId="0" fontId="5" fillId="0" borderId="0" xfId="1" applyFill="1" applyAlignment="1">
      <alignment horizontal="left" vertical="center"/>
    </xf>
    <xf numFmtId="0" fontId="0" fillId="0" borderId="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5" xfId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5" fillId="0" borderId="0" xfId="1" applyAlignment="1">
      <alignment horizontal="center" vertical="center"/>
    </xf>
    <xf numFmtId="0" fontId="5" fillId="0" borderId="5" xfId="1" applyFill="1" applyBorder="1" applyAlignment="1">
      <alignment horizontal="left" vertical="center" wrapText="1"/>
    </xf>
    <xf numFmtId="0" fontId="5" fillId="0" borderId="0" xfId="1" applyFill="1" applyAlignment="1">
      <alignment horizontal="left" vertical="center" wrapText="1"/>
    </xf>
    <xf numFmtId="0" fontId="0" fillId="0" borderId="13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wrapText="1"/>
    </xf>
    <xf numFmtId="0" fontId="0" fillId="0" borderId="11" xfId="1" applyFont="1" applyFill="1" applyBorder="1" applyAlignment="1">
      <alignment horizontal="left" vertical="center" wrapText="1"/>
    </xf>
    <xf numFmtId="0" fontId="0" fillId="0" borderId="12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right" vertical="center"/>
    </xf>
    <xf numFmtId="0" fontId="5" fillId="0" borderId="0" xfId="1" applyFill="1" applyAlignment="1">
      <alignment horizontal="center" vertical="center"/>
    </xf>
    <xf numFmtId="0" fontId="5" fillId="0" borderId="14" xfId="1" applyFont="1" applyFill="1" applyBorder="1" applyAlignment="1">
      <alignment horizontal="left" vertical="center" wrapText="1"/>
    </xf>
    <xf numFmtId="0" fontId="5" fillId="0" borderId="13" xfId="1" applyFill="1" applyBorder="1" applyAlignment="1">
      <alignment horizontal="left"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5" fillId="0" borderId="13" xfId="1" applyFill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3"/>
  <sheetViews>
    <sheetView tabSelected="1" workbookViewId="0">
      <selection activeCell="E318" sqref="E318"/>
    </sheetView>
  </sheetViews>
  <sheetFormatPr defaultRowHeight="12.75"/>
  <cols>
    <col min="1" max="1" width="8" customWidth="1"/>
    <col min="3" max="3" width="27.42578125" customWidth="1"/>
    <col min="12" max="12" width="9.28515625" customWidth="1"/>
    <col min="13" max="13" width="9.140625" customWidth="1"/>
  </cols>
  <sheetData>
    <row r="1" spans="2:13" ht="13.5" customHeight="1"/>
    <row r="2" spans="2:13" ht="12.75" customHeight="1">
      <c r="B2" s="140" t="s">
        <v>45</v>
      </c>
      <c r="C2" s="140"/>
      <c r="D2" s="140"/>
      <c r="E2" s="140"/>
      <c r="F2" s="140"/>
      <c r="G2" s="140"/>
      <c r="H2" s="140"/>
      <c r="I2" s="141" t="s">
        <v>2</v>
      </c>
      <c r="J2" s="141"/>
      <c r="K2" s="141"/>
      <c r="L2" s="141"/>
      <c r="M2" s="141"/>
    </row>
    <row r="3" spans="2:13" ht="12.75" customHeight="1">
      <c r="B3" s="140" t="s">
        <v>31</v>
      </c>
      <c r="C3" s="140"/>
      <c r="D3" s="140"/>
      <c r="E3" s="140"/>
      <c r="F3" s="140"/>
      <c r="G3" s="140"/>
      <c r="H3" s="140"/>
      <c r="I3" s="19" t="s">
        <v>34</v>
      </c>
      <c r="J3" s="19"/>
      <c r="K3" s="19"/>
      <c r="L3" s="19"/>
      <c r="M3" s="19"/>
    </row>
    <row r="4" spans="2:13" ht="12.75" customHeight="1">
      <c r="B4" s="140" t="s">
        <v>32</v>
      </c>
      <c r="C4" s="140"/>
      <c r="D4" s="140"/>
      <c r="E4" s="140"/>
      <c r="F4" s="140"/>
      <c r="G4" s="140"/>
      <c r="H4" s="140"/>
      <c r="I4" s="142" t="s">
        <v>36</v>
      </c>
      <c r="J4" s="142"/>
      <c r="K4" s="142"/>
      <c r="L4" s="142"/>
      <c r="M4" s="142"/>
    </row>
    <row r="5" spans="2:13" ht="12.75" customHeight="1">
      <c r="B5" s="140" t="s">
        <v>33</v>
      </c>
      <c r="C5" s="140"/>
      <c r="D5" s="140"/>
      <c r="E5" s="140"/>
      <c r="F5" s="140"/>
      <c r="G5" s="140"/>
      <c r="H5" s="140"/>
      <c r="I5" s="142"/>
      <c r="J5" s="142"/>
      <c r="K5" s="142"/>
      <c r="L5" s="142"/>
      <c r="M5" s="142"/>
    </row>
    <row r="6" spans="2:13" ht="12.75" customHeight="1">
      <c r="B6" s="18"/>
      <c r="C6" s="18"/>
      <c r="D6" s="18"/>
      <c r="E6" s="18"/>
      <c r="F6" s="18"/>
      <c r="G6" s="18"/>
      <c r="H6" s="18"/>
      <c r="I6" s="142" t="s">
        <v>11</v>
      </c>
      <c r="J6" s="142"/>
      <c r="K6" s="142"/>
      <c r="L6" s="142"/>
      <c r="M6" s="142"/>
    </row>
    <row r="7" spans="2:13" ht="12.75" customHeight="1">
      <c r="B7" s="1"/>
      <c r="C7" s="2"/>
      <c r="D7" s="2"/>
      <c r="E7" s="2"/>
      <c r="F7" s="2"/>
      <c r="G7" s="2"/>
      <c r="H7" s="2"/>
      <c r="I7" s="142"/>
      <c r="J7" s="142"/>
      <c r="K7" s="142"/>
      <c r="L7" s="142"/>
      <c r="M7" s="142"/>
    </row>
    <row r="8" spans="2:13" ht="12.75" customHeight="1">
      <c r="B8" s="1"/>
      <c r="C8" s="2"/>
      <c r="D8" s="2"/>
      <c r="E8" s="2"/>
      <c r="F8" s="2"/>
      <c r="G8" s="2"/>
      <c r="H8" s="2"/>
      <c r="I8" s="19"/>
      <c r="J8" s="19"/>
      <c r="K8" s="19"/>
      <c r="L8" s="19"/>
      <c r="M8" s="19"/>
    </row>
    <row r="9" spans="2:13" ht="12.75" customHeight="1"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3.5" customHeight="1">
      <c r="B10" s="151" t="s">
        <v>39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2:13" ht="17.25" customHeight="1">
      <c r="B11" s="152" t="s">
        <v>52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2:13" ht="15.75" customHeight="1">
      <c r="B12" s="1"/>
      <c r="C12" s="153" t="s">
        <v>50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2:13" ht="17.25" customHeight="1">
      <c r="B13" s="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2:13" ht="12.75" customHeight="1">
      <c r="B14" s="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2:13" ht="12.75" customHeight="1">
      <c r="B15" s="154" t="s">
        <v>12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</row>
    <row r="16" spans="2:13" ht="12.75" customHeight="1">
      <c r="B16" s="143" t="s">
        <v>6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2:13" ht="12.75" customHeight="1">
      <c r="B17" s="144" t="s">
        <v>1</v>
      </c>
      <c r="C17" s="145"/>
      <c r="D17" s="148" t="s">
        <v>13</v>
      </c>
      <c r="E17" s="149"/>
      <c r="F17" s="149"/>
      <c r="G17" s="149"/>
      <c r="H17" s="150"/>
      <c r="I17" s="148" t="s">
        <v>14</v>
      </c>
      <c r="J17" s="149"/>
      <c r="K17" s="149"/>
      <c r="L17" s="149"/>
      <c r="M17" s="150"/>
    </row>
    <row r="18" spans="2:13" ht="12.75" customHeight="1">
      <c r="B18" s="146"/>
      <c r="C18" s="147"/>
      <c r="D18" s="17" t="s">
        <v>15</v>
      </c>
      <c r="E18" s="13" t="s">
        <v>16</v>
      </c>
      <c r="F18" s="13" t="s">
        <v>17</v>
      </c>
      <c r="G18" s="13" t="s">
        <v>18</v>
      </c>
      <c r="H18" s="13" t="s">
        <v>19</v>
      </c>
      <c r="I18" s="17" t="s">
        <v>15</v>
      </c>
      <c r="J18" s="13" t="s">
        <v>16</v>
      </c>
      <c r="K18" s="13" t="s">
        <v>17</v>
      </c>
      <c r="L18" s="13" t="s">
        <v>18</v>
      </c>
      <c r="M18" s="13" t="s">
        <v>19</v>
      </c>
    </row>
    <row r="19" spans="2:13" ht="12.75" customHeight="1">
      <c r="B19" s="97" t="s">
        <v>117</v>
      </c>
      <c r="C19" s="127"/>
      <c r="D19" s="23">
        <v>25</v>
      </c>
      <c r="E19" s="24">
        <v>0.3</v>
      </c>
      <c r="F19" s="25">
        <v>0</v>
      </c>
      <c r="G19" s="24">
        <v>1</v>
      </c>
      <c r="H19" s="25">
        <v>5.8</v>
      </c>
      <c r="I19" s="23">
        <v>50</v>
      </c>
      <c r="J19" s="24">
        <v>0.6</v>
      </c>
      <c r="K19" s="25">
        <v>0</v>
      </c>
      <c r="L19" s="24">
        <v>2</v>
      </c>
      <c r="M19" s="25">
        <v>11.6</v>
      </c>
    </row>
    <row r="20" spans="2:13" ht="12.75" customHeight="1">
      <c r="B20" s="93" t="s">
        <v>115</v>
      </c>
      <c r="C20" s="106"/>
      <c r="D20" s="26" t="s">
        <v>108</v>
      </c>
      <c r="E20" s="27">
        <v>11.4</v>
      </c>
      <c r="F20" s="28">
        <v>20.9</v>
      </c>
      <c r="G20" s="27">
        <v>5.0999999999999996</v>
      </c>
      <c r="H20" s="28">
        <v>254</v>
      </c>
      <c r="I20" s="26" t="s">
        <v>108</v>
      </c>
      <c r="J20" s="27">
        <v>11.4</v>
      </c>
      <c r="K20" s="28">
        <v>20.9</v>
      </c>
      <c r="L20" s="27">
        <v>5.0999999999999996</v>
      </c>
      <c r="M20" s="28">
        <v>254</v>
      </c>
    </row>
    <row r="21" spans="2:13" ht="12.75" customHeight="1">
      <c r="B21" s="99" t="s">
        <v>21</v>
      </c>
      <c r="C21" s="100"/>
      <c r="D21" s="26">
        <v>100</v>
      </c>
      <c r="E21" s="29">
        <v>3.4</v>
      </c>
      <c r="F21" s="28">
        <v>2.9</v>
      </c>
      <c r="G21" s="29">
        <v>20.2</v>
      </c>
      <c r="H21" s="28">
        <v>120</v>
      </c>
      <c r="I21" s="26">
        <v>150</v>
      </c>
      <c r="J21" s="29">
        <v>5.0999999999999996</v>
      </c>
      <c r="K21" s="28">
        <v>4.3</v>
      </c>
      <c r="L21" s="29">
        <v>30.3</v>
      </c>
      <c r="M21" s="28">
        <v>180</v>
      </c>
    </row>
    <row r="22" spans="2:13" ht="12.75" customHeight="1">
      <c r="B22" s="99" t="s">
        <v>37</v>
      </c>
      <c r="C22" s="107"/>
      <c r="D22" s="26" t="s">
        <v>38</v>
      </c>
      <c r="E22" s="30">
        <v>0.2</v>
      </c>
      <c r="F22" s="31">
        <v>0</v>
      </c>
      <c r="G22" s="30">
        <v>15.2</v>
      </c>
      <c r="H22" s="31">
        <v>59</v>
      </c>
      <c r="I22" s="32" t="s">
        <v>38</v>
      </c>
      <c r="J22" s="31">
        <v>0.2</v>
      </c>
      <c r="K22" s="30">
        <v>0</v>
      </c>
      <c r="L22" s="31">
        <v>15.2</v>
      </c>
      <c r="M22" s="33">
        <v>59</v>
      </c>
    </row>
    <row r="23" spans="2:13" ht="12.75" customHeight="1">
      <c r="B23" s="108" t="s">
        <v>20</v>
      </c>
      <c r="C23" s="109"/>
      <c r="D23" s="34">
        <v>30</v>
      </c>
      <c r="E23" s="35">
        <v>2.2999999999999998</v>
      </c>
      <c r="F23" s="36">
        <v>0.9</v>
      </c>
      <c r="G23" s="35">
        <v>15.2</v>
      </c>
      <c r="H23" s="36">
        <v>79.2</v>
      </c>
      <c r="I23" s="37">
        <v>40</v>
      </c>
      <c r="J23" s="36">
        <v>3.1</v>
      </c>
      <c r="K23" s="35">
        <v>1.2</v>
      </c>
      <c r="L23" s="36">
        <v>20.2</v>
      </c>
      <c r="M23" s="38">
        <v>105.6</v>
      </c>
    </row>
    <row r="24" spans="2:13" ht="12.75" customHeight="1">
      <c r="B24" s="39"/>
      <c r="C24" s="40"/>
      <c r="D24" s="41"/>
      <c r="E24" s="42">
        <f>SUM(E20:E23)</f>
        <v>17.3</v>
      </c>
      <c r="F24" s="42">
        <f>SUM(F20:F23)</f>
        <v>24.7</v>
      </c>
      <c r="G24" s="42">
        <f>SUM(G20:G23)</f>
        <v>55.7</v>
      </c>
      <c r="H24" s="42">
        <f>SUM(H20:H23)</f>
        <v>512.20000000000005</v>
      </c>
      <c r="I24" s="43"/>
      <c r="J24" s="42">
        <f>SUM(J20:J23)</f>
        <v>19.8</v>
      </c>
      <c r="K24" s="42">
        <f>SUM(K20:K23)</f>
        <v>26.4</v>
      </c>
      <c r="L24" s="42">
        <f>SUM(L20:L23)</f>
        <v>70.8</v>
      </c>
      <c r="M24" s="42">
        <f>SUM(M20:M23)</f>
        <v>598.6</v>
      </c>
    </row>
    <row r="25" spans="2:13" ht="12.75" customHeight="1">
      <c r="B25" s="44"/>
      <c r="C25" s="40"/>
      <c r="D25" s="41"/>
      <c r="E25" s="45"/>
      <c r="F25" s="45"/>
      <c r="G25" s="45"/>
      <c r="H25" s="14">
        <f>H24/2300</f>
        <v>0.22</v>
      </c>
      <c r="I25" s="46"/>
      <c r="J25" s="47"/>
      <c r="K25" s="47"/>
      <c r="L25" s="47"/>
      <c r="M25" s="48">
        <f>M24/2700</f>
        <v>0.222</v>
      </c>
    </row>
    <row r="26" spans="2:13" ht="12.75" customHeight="1">
      <c r="B26" s="110" t="s">
        <v>0</v>
      </c>
      <c r="C26" s="111"/>
      <c r="D26" s="49" t="s">
        <v>15</v>
      </c>
      <c r="E26" s="50" t="s">
        <v>16</v>
      </c>
      <c r="F26" s="50" t="s">
        <v>17</v>
      </c>
      <c r="G26" s="50" t="s">
        <v>18</v>
      </c>
      <c r="H26" s="50" t="s">
        <v>19</v>
      </c>
      <c r="I26" s="49" t="s">
        <v>15</v>
      </c>
      <c r="J26" s="50" t="s">
        <v>16</v>
      </c>
      <c r="K26" s="50" t="s">
        <v>17</v>
      </c>
      <c r="L26" s="50" t="s">
        <v>18</v>
      </c>
      <c r="M26" s="50" t="s">
        <v>19</v>
      </c>
    </row>
    <row r="27" spans="2:13" ht="12.75" customHeight="1">
      <c r="B27" s="97" t="s">
        <v>118</v>
      </c>
      <c r="C27" s="112"/>
      <c r="D27" s="23">
        <v>50</v>
      </c>
      <c r="E27" s="24">
        <v>5.7</v>
      </c>
      <c r="F27" s="25">
        <v>11.6</v>
      </c>
      <c r="G27" s="24">
        <v>1.7</v>
      </c>
      <c r="H27" s="25">
        <v>135.69999999999999</v>
      </c>
      <c r="I27" s="51">
        <v>50</v>
      </c>
      <c r="J27" s="25">
        <v>5.7</v>
      </c>
      <c r="K27" s="24">
        <v>11.6</v>
      </c>
      <c r="L27" s="25">
        <v>1.7</v>
      </c>
      <c r="M27" s="52">
        <v>135.69999999999999</v>
      </c>
    </row>
    <row r="28" spans="2:13" ht="12.75" customHeight="1">
      <c r="B28" s="93" t="s">
        <v>67</v>
      </c>
      <c r="C28" s="94"/>
      <c r="D28" s="26" t="s">
        <v>43</v>
      </c>
      <c r="E28" s="27">
        <v>2.2999999999999998</v>
      </c>
      <c r="F28" s="28">
        <v>7</v>
      </c>
      <c r="G28" s="27">
        <v>9.3000000000000007</v>
      </c>
      <c r="H28" s="28">
        <v>111</v>
      </c>
      <c r="I28" s="26"/>
      <c r="J28" s="27"/>
      <c r="K28" s="28"/>
      <c r="L28" s="27"/>
      <c r="M28" s="28"/>
    </row>
    <row r="29" spans="2:13" ht="12.75" customHeight="1">
      <c r="B29" s="95" t="s">
        <v>91</v>
      </c>
      <c r="C29" s="96"/>
      <c r="D29" s="53">
        <v>65</v>
      </c>
      <c r="E29" s="27">
        <v>5.2</v>
      </c>
      <c r="F29" s="28">
        <v>5.0999999999999996</v>
      </c>
      <c r="G29" s="27">
        <v>1.7</v>
      </c>
      <c r="H29" s="28">
        <v>108.6</v>
      </c>
      <c r="I29" s="54">
        <v>100</v>
      </c>
      <c r="J29" s="28">
        <v>8</v>
      </c>
      <c r="K29" s="27">
        <v>7.9</v>
      </c>
      <c r="L29" s="28">
        <v>2.6</v>
      </c>
      <c r="M29" s="55">
        <v>167</v>
      </c>
    </row>
    <row r="30" spans="2:13" ht="12.75" customHeight="1">
      <c r="B30" s="95" t="s">
        <v>68</v>
      </c>
      <c r="C30" s="96"/>
      <c r="D30" s="26">
        <v>100</v>
      </c>
      <c r="E30" s="27">
        <v>2</v>
      </c>
      <c r="F30" s="28">
        <v>6.5</v>
      </c>
      <c r="G30" s="27">
        <v>15.8</v>
      </c>
      <c r="H30" s="28">
        <v>130.6</v>
      </c>
      <c r="I30" s="32">
        <v>150</v>
      </c>
      <c r="J30" s="28">
        <v>3</v>
      </c>
      <c r="K30" s="27">
        <v>9.6999999999999993</v>
      </c>
      <c r="L30" s="28">
        <v>23.7</v>
      </c>
      <c r="M30" s="55">
        <v>195.9</v>
      </c>
    </row>
    <row r="31" spans="2:13" ht="12.75" customHeight="1">
      <c r="B31" s="95" t="s">
        <v>71</v>
      </c>
      <c r="C31" s="96"/>
      <c r="D31" s="26">
        <v>200</v>
      </c>
      <c r="E31" s="27">
        <v>0.2</v>
      </c>
      <c r="F31" s="28">
        <v>0.2</v>
      </c>
      <c r="G31" s="27">
        <v>20.399999999999999</v>
      </c>
      <c r="H31" s="28">
        <v>78</v>
      </c>
      <c r="I31" s="32">
        <v>200</v>
      </c>
      <c r="J31" s="28">
        <v>0.2</v>
      </c>
      <c r="K31" s="27">
        <v>0.2</v>
      </c>
      <c r="L31" s="28">
        <v>20.399999999999999</v>
      </c>
      <c r="M31" s="55">
        <v>78</v>
      </c>
    </row>
    <row r="32" spans="2:13" ht="12.75" customHeight="1">
      <c r="B32" s="99" t="s">
        <v>3</v>
      </c>
      <c r="C32" s="107"/>
      <c r="D32" s="26">
        <v>40</v>
      </c>
      <c r="E32" s="27">
        <v>2</v>
      </c>
      <c r="F32" s="28">
        <v>0.4</v>
      </c>
      <c r="G32" s="27">
        <v>18.399999999999999</v>
      </c>
      <c r="H32" s="28">
        <v>88</v>
      </c>
      <c r="I32" s="32">
        <v>50</v>
      </c>
      <c r="J32" s="28">
        <v>2.5</v>
      </c>
      <c r="K32" s="27">
        <v>0.5</v>
      </c>
      <c r="L32" s="28">
        <v>23</v>
      </c>
      <c r="M32" s="55">
        <v>110</v>
      </c>
    </row>
    <row r="33" spans="2:13" ht="12.75" customHeight="1">
      <c r="B33" s="102" t="s">
        <v>119</v>
      </c>
      <c r="C33" s="132"/>
      <c r="D33" s="34">
        <v>120</v>
      </c>
      <c r="E33" s="35">
        <v>0.5</v>
      </c>
      <c r="F33" s="36">
        <v>0.4</v>
      </c>
      <c r="G33" s="35">
        <v>11.4</v>
      </c>
      <c r="H33" s="36">
        <v>50.4</v>
      </c>
      <c r="I33" s="37">
        <v>150</v>
      </c>
      <c r="J33" s="36">
        <v>0.6</v>
      </c>
      <c r="K33" s="35">
        <v>0.5</v>
      </c>
      <c r="L33" s="36">
        <v>14.2</v>
      </c>
      <c r="M33" s="38">
        <v>63</v>
      </c>
    </row>
    <row r="34" spans="2:13" ht="12.75" customHeight="1">
      <c r="B34" s="40"/>
      <c r="C34" s="40"/>
      <c r="D34" s="41"/>
      <c r="E34" s="42">
        <f>SUM(E27:E33)</f>
        <v>17.899999999999999</v>
      </c>
      <c r="F34" s="42">
        <f>SUM(F27:F33)</f>
        <v>31.2</v>
      </c>
      <c r="G34" s="42">
        <f>SUM(G27:G33)</f>
        <v>78.7</v>
      </c>
      <c r="H34" s="42">
        <f>SUM(H27:H33)</f>
        <v>702.3</v>
      </c>
      <c r="I34" s="43"/>
      <c r="J34" s="42">
        <f>SUM(J27:J33)</f>
        <v>20</v>
      </c>
      <c r="K34" s="42">
        <f>SUM(K27:K33)</f>
        <v>30.4</v>
      </c>
      <c r="L34" s="42">
        <f>SUM(L27:L33)</f>
        <v>85.6</v>
      </c>
      <c r="M34" s="42">
        <f>SUM(M27:M33)</f>
        <v>749.6</v>
      </c>
    </row>
    <row r="35" spans="2:13" ht="12.75" customHeight="1">
      <c r="B35" s="40"/>
      <c r="C35" s="40"/>
      <c r="D35" s="41"/>
      <c r="E35" s="40"/>
      <c r="F35" s="40"/>
      <c r="G35" s="40"/>
      <c r="H35" s="56">
        <f>H34/2300</f>
        <v>0.31</v>
      </c>
      <c r="I35" s="46"/>
      <c r="J35" s="57"/>
      <c r="K35" s="57"/>
      <c r="L35" s="57"/>
      <c r="M35" s="57">
        <v>0.3</v>
      </c>
    </row>
    <row r="36" spans="2:13" ht="12.75" customHeight="1">
      <c r="B36" s="125" t="s">
        <v>22</v>
      </c>
      <c r="C36" s="126"/>
      <c r="D36" s="49" t="s">
        <v>15</v>
      </c>
      <c r="E36" s="50" t="s">
        <v>16</v>
      </c>
      <c r="F36" s="50" t="s">
        <v>17</v>
      </c>
      <c r="G36" s="50" t="s">
        <v>18</v>
      </c>
      <c r="H36" s="50" t="s">
        <v>19</v>
      </c>
      <c r="I36" s="49" t="s">
        <v>15</v>
      </c>
      <c r="J36" s="50" t="s">
        <v>16</v>
      </c>
      <c r="K36" s="50" t="s">
        <v>17</v>
      </c>
      <c r="L36" s="50" t="s">
        <v>18</v>
      </c>
      <c r="M36" s="50" t="s">
        <v>19</v>
      </c>
    </row>
    <row r="37" spans="2:13" ht="12.75" customHeight="1">
      <c r="B37" s="128" t="s">
        <v>112</v>
      </c>
      <c r="C37" s="129"/>
      <c r="D37" s="23">
        <v>50</v>
      </c>
      <c r="E37" s="24">
        <v>3.3</v>
      </c>
      <c r="F37" s="25">
        <v>4</v>
      </c>
      <c r="G37" s="24">
        <v>23.9</v>
      </c>
      <c r="H37" s="25">
        <v>145.5</v>
      </c>
      <c r="I37" s="23">
        <v>50</v>
      </c>
      <c r="J37" s="24">
        <v>3.3</v>
      </c>
      <c r="K37" s="25">
        <v>4</v>
      </c>
      <c r="L37" s="24">
        <v>23.9</v>
      </c>
      <c r="M37" s="25">
        <v>145.5</v>
      </c>
    </row>
    <row r="38" spans="2:13" ht="12.75" customHeight="1">
      <c r="B38" s="113" t="s">
        <v>75</v>
      </c>
      <c r="C38" s="139"/>
      <c r="D38" s="34">
        <v>200</v>
      </c>
      <c r="E38" s="35">
        <v>5.8</v>
      </c>
      <c r="F38" s="36">
        <v>5</v>
      </c>
      <c r="G38" s="35">
        <v>8</v>
      </c>
      <c r="H38" s="36">
        <v>106</v>
      </c>
      <c r="I38" s="34">
        <v>200</v>
      </c>
      <c r="J38" s="35">
        <v>5.8</v>
      </c>
      <c r="K38" s="36">
        <v>5</v>
      </c>
      <c r="L38" s="35">
        <v>8</v>
      </c>
      <c r="M38" s="36">
        <v>106</v>
      </c>
    </row>
    <row r="39" spans="2:13" ht="12.75" customHeight="1">
      <c r="B39" s="40"/>
      <c r="C39" s="40"/>
      <c r="D39" s="40"/>
      <c r="E39" s="42">
        <f>SUM(E37:E38)</f>
        <v>9.1</v>
      </c>
      <c r="F39" s="42">
        <f>SUM(F37:F38)</f>
        <v>9</v>
      </c>
      <c r="G39" s="42">
        <f>SUM(G37:G38)</f>
        <v>31.9</v>
      </c>
      <c r="H39" s="42">
        <f>SUM(H37:H38)</f>
        <v>251.5</v>
      </c>
      <c r="I39" s="42"/>
      <c r="J39" s="42">
        <f>SUM(J37:J38)</f>
        <v>9.1</v>
      </c>
      <c r="K39" s="42">
        <f>SUM(K37:K38)</f>
        <v>9</v>
      </c>
      <c r="L39" s="42">
        <f>SUM(L37:L38)</f>
        <v>31.9</v>
      </c>
      <c r="M39" s="42">
        <f>SUM(M37:M38)</f>
        <v>251.5</v>
      </c>
    </row>
    <row r="40" spans="2:13" ht="12.75" customHeight="1">
      <c r="B40" s="40"/>
      <c r="C40" s="40"/>
      <c r="D40" s="40"/>
      <c r="E40" s="40"/>
      <c r="F40" s="40"/>
      <c r="G40" s="40"/>
      <c r="H40" s="56">
        <v>0.1</v>
      </c>
      <c r="I40" s="57"/>
      <c r="J40" s="57"/>
      <c r="K40" s="57"/>
      <c r="L40" s="57"/>
      <c r="M40" s="56">
        <v>0.1</v>
      </c>
    </row>
    <row r="41" spans="2:13" ht="12.75" customHeight="1">
      <c r="B41" s="115" t="s">
        <v>23</v>
      </c>
      <c r="C41" s="116"/>
      <c r="D41" s="50"/>
      <c r="E41" s="58">
        <f>SUM(E24+E34+E39)</f>
        <v>44.3</v>
      </c>
      <c r="F41" s="58">
        <f>SUM(F24+F34+F39)</f>
        <v>64.900000000000006</v>
      </c>
      <c r="G41" s="58">
        <f>SUM(G24+G34+G39)</f>
        <v>166.3</v>
      </c>
      <c r="H41" s="58">
        <f>SUM(H24+H34+H39)</f>
        <v>1466</v>
      </c>
      <c r="I41" s="58"/>
      <c r="J41" s="58">
        <f>SUM(J24+J34+J39)</f>
        <v>48.9</v>
      </c>
      <c r="K41" s="58">
        <f>SUM(K24+K34+K39)</f>
        <v>65.8</v>
      </c>
      <c r="L41" s="58">
        <f>SUM(L24+L34+L39)</f>
        <v>188.3</v>
      </c>
      <c r="M41" s="58">
        <f>SUM(M24+M34+M39)</f>
        <v>1599.7</v>
      </c>
    </row>
    <row r="42" spans="2:13" ht="12.75" customHeight="1">
      <c r="B42" s="40"/>
      <c r="C42" s="39"/>
      <c r="D42" s="59"/>
      <c r="E42" s="40"/>
      <c r="F42" s="29"/>
      <c r="G42" s="29"/>
      <c r="H42" s="57"/>
      <c r="I42" s="59"/>
      <c r="J42" s="40"/>
      <c r="K42" s="29"/>
      <c r="L42" s="29"/>
      <c r="M42" s="57"/>
    </row>
    <row r="43" spans="2:13" ht="12.75" customHeight="1">
      <c r="B43" s="39"/>
      <c r="C43" s="39"/>
      <c r="D43" s="60"/>
      <c r="E43" s="39"/>
      <c r="F43" s="39"/>
      <c r="G43" s="39"/>
      <c r="H43" s="39"/>
      <c r="I43" s="60"/>
      <c r="J43" s="39"/>
      <c r="K43" s="39"/>
      <c r="L43" s="39"/>
      <c r="M43" s="39"/>
    </row>
    <row r="44" spans="2:13" ht="12.75" customHeight="1">
      <c r="B44" s="117" t="s">
        <v>7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2:13" ht="12.75" customHeight="1">
      <c r="B45" s="135" t="s">
        <v>1</v>
      </c>
      <c r="C45" s="136"/>
      <c r="D45" s="122" t="s">
        <v>13</v>
      </c>
      <c r="E45" s="123"/>
      <c r="F45" s="123"/>
      <c r="G45" s="123"/>
      <c r="H45" s="124"/>
      <c r="I45" s="122" t="s">
        <v>14</v>
      </c>
      <c r="J45" s="123"/>
      <c r="K45" s="123"/>
      <c r="L45" s="123"/>
      <c r="M45" s="124"/>
    </row>
    <row r="46" spans="2:13" ht="12.75" customHeight="1">
      <c r="B46" s="137"/>
      <c r="C46" s="138"/>
      <c r="D46" s="61" t="s">
        <v>15</v>
      </c>
      <c r="E46" s="50" t="s">
        <v>16</v>
      </c>
      <c r="F46" s="50" t="s">
        <v>17</v>
      </c>
      <c r="G46" s="50" t="s">
        <v>18</v>
      </c>
      <c r="H46" s="50" t="s">
        <v>19</v>
      </c>
      <c r="I46" s="61" t="s">
        <v>15</v>
      </c>
      <c r="J46" s="50" t="s">
        <v>16</v>
      </c>
      <c r="K46" s="50" t="s">
        <v>17</v>
      </c>
      <c r="L46" s="50" t="s">
        <v>18</v>
      </c>
      <c r="M46" s="50" t="s">
        <v>19</v>
      </c>
    </row>
    <row r="47" spans="2:13" ht="14.25" customHeight="1">
      <c r="B47" s="97" t="s">
        <v>4</v>
      </c>
      <c r="C47" s="133"/>
      <c r="D47" s="90">
        <v>10</v>
      </c>
      <c r="E47" s="62">
        <v>0.1</v>
      </c>
      <c r="F47" s="63">
        <v>7.25</v>
      </c>
      <c r="G47" s="62">
        <v>0.13</v>
      </c>
      <c r="H47" s="62">
        <v>66.099999999999994</v>
      </c>
      <c r="I47" s="90">
        <v>15</v>
      </c>
      <c r="J47" s="62">
        <v>0.2</v>
      </c>
      <c r="K47" s="63">
        <v>10.8</v>
      </c>
      <c r="L47" s="62">
        <v>0.2</v>
      </c>
      <c r="M47" s="62">
        <v>99</v>
      </c>
    </row>
    <row r="48" spans="2:13" ht="12" customHeight="1">
      <c r="B48" s="93" t="s">
        <v>116</v>
      </c>
      <c r="C48" s="101"/>
      <c r="D48" s="26">
        <v>125</v>
      </c>
      <c r="E48" s="64">
        <v>12.6</v>
      </c>
      <c r="F48" s="31">
        <v>14.8</v>
      </c>
      <c r="G48" s="64">
        <v>7.9</v>
      </c>
      <c r="H48" s="31">
        <v>214.5</v>
      </c>
      <c r="I48" s="65">
        <v>150</v>
      </c>
      <c r="J48" s="31">
        <v>15.1</v>
      </c>
      <c r="K48" s="64">
        <v>17.8</v>
      </c>
      <c r="L48" s="31">
        <v>9.5</v>
      </c>
      <c r="M48" s="33">
        <v>257.39999999999998</v>
      </c>
    </row>
    <row r="49" spans="2:13" ht="15" customHeight="1">
      <c r="B49" s="95" t="s">
        <v>53</v>
      </c>
      <c r="C49" s="130"/>
      <c r="D49" s="66">
        <v>200</v>
      </c>
      <c r="E49" s="31">
        <v>2.2000000000000002</v>
      </c>
      <c r="F49" s="64">
        <v>1.4</v>
      </c>
      <c r="G49" s="31">
        <v>22.4</v>
      </c>
      <c r="H49" s="64">
        <v>112</v>
      </c>
      <c r="I49" s="66">
        <v>200</v>
      </c>
      <c r="J49" s="31">
        <v>2.2000000000000002</v>
      </c>
      <c r="K49" s="64">
        <v>1.4</v>
      </c>
      <c r="L49" s="31">
        <v>22.4</v>
      </c>
      <c r="M49" s="31">
        <v>112</v>
      </c>
    </row>
    <row r="50" spans="2:13" ht="12.75" customHeight="1">
      <c r="B50" s="108" t="s">
        <v>20</v>
      </c>
      <c r="C50" s="109"/>
      <c r="D50" s="34">
        <v>30</v>
      </c>
      <c r="E50" s="35">
        <v>2.2999999999999998</v>
      </c>
      <c r="F50" s="36">
        <v>0.9</v>
      </c>
      <c r="G50" s="35">
        <v>15.2</v>
      </c>
      <c r="H50" s="36">
        <v>79.2</v>
      </c>
      <c r="I50" s="37">
        <v>40</v>
      </c>
      <c r="J50" s="36">
        <v>3.1</v>
      </c>
      <c r="K50" s="35">
        <v>1.2</v>
      </c>
      <c r="L50" s="36">
        <v>20.2</v>
      </c>
      <c r="M50" s="38">
        <v>105.6</v>
      </c>
    </row>
    <row r="51" spans="2:13" ht="12.75" customHeight="1">
      <c r="B51" s="40"/>
      <c r="C51" s="40"/>
      <c r="D51" s="65"/>
      <c r="E51" s="67">
        <f>SUM(E47:E50)</f>
        <v>17.2</v>
      </c>
      <c r="F51" s="67">
        <f>SUM(F47:F50)</f>
        <v>24.4</v>
      </c>
      <c r="G51" s="67">
        <f>SUM(G47:G50)</f>
        <v>45.6</v>
      </c>
      <c r="H51" s="67">
        <f>SUM(H47:H50)</f>
        <v>471.8</v>
      </c>
      <c r="I51" s="68"/>
      <c r="J51" s="42">
        <f>SUM(J47:J50)</f>
        <v>20.6</v>
      </c>
      <c r="K51" s="42">
        <f>SUM(K47:K50)</f>
        <v>31.2</v>
      </c>
      <c r="L51" s="42">
        <f>SUM(L47:L50)</f>
        <v>52.3</v>
      </c>
      <c r="M51" s="42">
        <f>SUM(M47:M50)</f>
        <v>574</v>
      </c>
    </row>
    <row r="52" spans="2:13" ht="12.75" customHeight="1">
      <c r="B52" s="40"/>
      <c r="C52" s="40"/>
      <c r="D52" s="65"/>
      <c r="E52" s="40"/>
      <c r="F52" s="40"/>
      <c r="G52" s="40"/>
      <c r="H52" s="57">
        <f>H51/2300</f>
        <v>0.20499999999999999</v>
      </c>
      <c r="I52" s="69"/>
      <c r="J52" s="57"/>
      <c r="K52" s="57"/>
      <c r="L52" s="57"/>
      <c r="M52" s="57">
        <f>M51/2700</f>
        <v>0.21299999999999999</v>
      </c>
    </row>
    <row r="53" spans="2:13" ht="12.75" customHeight="1">
      <c r="B53" s="110" t="s">
        <v>0</v>
      </c>
      <c r="C53" s="111"/>
      <c r="D53" s="70" t="s">
        <v>15</v>
      </c>
      <c r="E53" s="50" t="s">
        <v>16</v>
      </c>
      <c r="F53" s="50" t="s">
        <v>17</v>
      </c>
      <c r="G53" s="50" t="s">
        <v>18</v>
      </c>
      <c r="H53" s="50" t="s">
        <v>19</v>
      </c>
      <c r="I53" s="70" t="s">
        <v>15</v>
      </c>
      <c r="J53" s="50" t="s">
        <v>16</v>
      </c>
      <c r="K53" s="50" t="s">
        <v>17</v>
      </c>
      <c r="L53" s="50" t="s">
        <v>18</v>
      </c>
      <c r="M53" s="50" t="s">
        <v>19</v>
      </c>
    </row>
    <row r="54" spans="2:13" ht="12.75" customHeight="1">
      <c r="B54" s="97" t="s">
        <v>118</v>
      </c>
      <c r="C54" s="112"/>
      <c r="D54" s="23">
        <v>50</v>
      </c>
      <c r="E54" s="24">
        <v>1.5</v>
      </c>
      <c r="F54" s="25">
        <v>6</v>
      </c>
      <c r="G54" s="24">
        <v>2.8</v>
      </c>
      <c r="H54" s="25">
        <v>70</v>
      </c>
      <c r="I54" s="51">
        <v>50</v>
      </c>
      <c r="J54" s="25">
        <v>1.5</v>
      </c>
      <c r="K54" s="24">
        <v>6</v>
      </c>
      <c r="L54" s="25">
        <v>2.8</v>
      </c>
      <c r="M54" s="52">
        <v>70</v>
      </c>
    </row>
    <row r="55" spans="2:13" ht="12.75" customHeight="1">
      <c r="B55" s="95" t="s">
        <v>54</v>
      </c>
      <c r="C55" s="131"/>
      <c r="D55" s="53" t="s">
        <v>43</v>
      </c>
      <c r="E55" s="27">
        <v>3.8</v>
      </c>
      <c r="F55" s="28">
        <v>8.3000000000000007</v>
      </c>
      <c r="G55" s="27">
        <v>12.3</v>
      </c>
      <c r="H55" s="28">
        <v>138.1</v>
      </c>
      <c r="I55" s="54" t="s">
        <v>43</v>
      </c>
      <c r="J55" s="28">
        <v>3.8</v>
      </c>
      <c r="K55" s="27">
        <v>8.3000000000000007</v>
      </c>
      <c r="L55" s="28">
        <v>12.3</v>
      </c>
      <c r="M55" s="55">
        <v>138.1</v>
      </c>
    </row>
    <row r="56" spans="2:13" ht="12.75" customHeight="1">
      <c r="B56" s="95" t="s">
        <v>77</v>
      </c>
      <c r="C56" s="107"/>
      <c r="D56" s="26">
        <v>65</v>
      </c>
      <c r="E56" s="27">
        <v>8.3000000000000007</v>
      </c>
      <c r="F56" s="28">
        <v>18.600000000000001</v>
      </c>
      <c r="G56" s="27">
        <v>7</v>
      </c>
      <c r="H56" s="28">
        <v>230.3</v>
      </c>
      <c r="I56" s="32">
        <v>75</v>
      </c>
      <c r="J56" s="28">
        <v>38.299999999999997</v>
      </c>
      <c r="K56" s="27">
        <v>21.5</v>
      </c>
      <c r="L56" s="28">
        <v>8.3000000000000007</v>
      </c>
      <c r="M56" s="55">
        <v>265.8</v>
      </c>
    </row>
    <row r="57" spans="2:13" ht="12.75" customHeight="1">
      <c r="B57" s="95" t="s">
        <v>61</v>
      </c>
      <c r="C57" s="96"/>
      <c r="D57" s="26">
        <v>100</v>
      </c>
      <c r="E57" s="27">
        <v>1.4</v>
      </c>
      <c r="F57" s="28">
        <v>2.7</v>
      </c>
      <c r="G57" s="27">
        <v>14.9</v>
      </c>
      <c r="H57" s="28">
        <v>90</v>
      </c>
      <c r="I57" s="32">
        <v>150</v>
      </c>
      <c r="J57" s="28">
        <v>2.1</v>
      </c>
      <c r="K57" s="27">
        <v>4.0999999999999996</v>
      </c>
      <c r="L57" s="28">
        <v>22.4</v>
      </c>
      <c r="M57" s="55">
        <v>135</v>
      </c>
    </row>
    <row r="58" spans="2:13" ht="12.75" customHeight="1">
      <c r="B58" s="93" t="s">
        <v>120</v>
      </c>
      <c r="C58" s="134"/>
      <c r="D58" s="53">
        <v>200</v>
      </c>
      <c r="E58" s="27">
        <v>0.6</v>
      </c>
      <c r="F58" s="28">
        <v>0.4</v>
      </c>
      <c r="G58" s="27">
        <v>16.3</v>
      </c>
      <c r="H58" s="28">
        <v>140</v>
      </c>
      <c r="I58" s="54">
        <v>200</v>
      </c>
      <c r="J58" s="28">
        <v>0.6</v>
      </c>
      <c r="K58" s="28">
        <v>0.4</v>
      </c>
      <c r="L58" s="27">
        <v>16.3</v>
      </c>
      <c r="M58" s="28">
        <v>140</v>
      </c>
    </row>
    <row r="59" spans="2:13" ht="12.75" customHeight="1">
      <c r="B59" s="99" t="s">
        <v>3</v>
      </c>
      <c r="C59" s="107"/>
      <c r="D59" s="26">
        <v>40</v>
      </c>
      <c r="E59" s="27">
        <v>2</v>
      </c>
      <c r="F59" s="28">
        <v>0.4</v>
      </c>
      <c r="G59" s="27">
        <v>18.399999999999999</v>
      </c>
      <c r="H59" s="28">
        <v>88</v>
      </c>
      <c r="I59" s="32">
        <v>50</v>
      </c>
      <c r="J59" s="28">
        <v>2.5</v>
      </c>
      <c r="K59" s="27">
        <v>0.5</v>
      </c>
      <c r="L59" s="28">
        <v>23</v>
      </c>
      <c r="M59" s="55">
        <v>110</v>
      </c>
    </row>
    <row r="60" spans="2:13" ht="12.75" customHeight="1">
      <c r="B60" s="102" t="s">
        <v>119</v>
      </c>
      <c r="C60" s="132"/>
      <c r="D60" s="34">
        <v>120</v>
      </c>
      <c r="E60" s="35">
        <v>0.5</v>
      </c>
      <c r="F60" s="36">
        <v>0.5</v>
      </c>
      <c r="G60" s="35">
        <v>11.8</v>
      </c>
      <c r="H60" s="36">
        <v>54</v>
      </c>
      <c r="I60" s="37">
        <v>150</v>
      </c>
      <c r="J60" s="36">
        <v>0.6</v>
      </c>
      <c r="K60" s="35">
        <v>0.6</v>
      </c>
      <c r="L60" s="36">
        <v>14.7</v>
      </c>
      <c r="M60" s="38">
        <v>67.5</v>
      </c>
    </row>
    <row r="61" spans="2:13" ht="12.75" customHeight="1">
      <c r="B61" s="40"/>
      <c r="C61" s="40"/>
      <c r="D61" s="65"/>
      <c r="E61" s="42">
        <f>SUM(E54:E60)</f>
        <v>18.100000000000001</v>
      </c>
      <c r="F61" s="42">
        <f>SUM(F54:F60)</f>
        <v>36.9</v>
      </c>
      <c r="G61" s="42">
        <f>SUM(G54:G60)</f>
        <v>83.5</v>
      </c>
      <c r="H61" s="42">
        <f>SUM(H54:H60)</f>
        <v>810.4</v>
      </c>
      <c r="I61" s="71"/>
      <c r="J61" s="42">
        <f>SUM(J54:J60)</f>
        <v>49.4</v>
      </c>
      <c r="K61" s="42">
        <f>SUM(K54:K60)</f>
        <v>41.4</v>
      </c>
      <c r="L61" s="42">
        <f>SUM(L54:L60)</f>
        <v>99.8</v>
      </c>
      <c r="M61" s="42">
        <f>SUM(M54:M60)</f>
        <v>926.4</v>
      </c>
    </row>
    <row r="62" spans="2:13" ht="12.75" customHeight="1">
      <c r="B62" s="40"/>
      <c r="C62" s="40"/>
      <c r="D62" s="65"/>
      <c r="E62" s="40"/>
      <c r="F62" s="40"/>
      <c r="G62" s="40"/>
      <c r="H62" s="56">
        <f>H61/2300</f>
        <v>0.35</v>
      </c>
      <c r="I62" s="69"/>
      <c r="J62" s="57"/>
      <c r="K62" s="57"/>
      <c r="L62" s="57"/>
      <c r="M62" s="56">
        <f>M61/2700</f>
        <v>0.34</v>
      </c>
    </row>
    <row r="63" spans="2:13" ht="12.75" customHeight="1">
      <c r="B63" s="125" t="s">
        <v>22</v>
      </c>
      <c r="C63" s="126"/>
      <c r="D63" s="70" t="s">
        <v>15</v>
      </c>
      <c r="E63" s="50" t="s">
        <v>16</v>
      </c>
      <c r="F63" s="50" t="s">
        <v>17</v>
      </c>
      <c r="G63" s="50" t="s">
        <v>18</v>
      </c>
      <c r="H63" s="50" t="s">
        <v>19</v>
      </c>
      <c r="I63" s="70" t="s">
        <v>15</v>
      </c>
      <c r="J63" s="50" t="s">
        <v>16</v>
      </c>
      <c r="K63" s="50" t="s">
        <v>17</v>
      </c>
      <c r="L63" s="50" t="s">
        <v>18</v>
      </c>
      <c r="M63" s="50" t="s">
        <v>19</v>
      </c>
    </row>
    <row r="64" spans="2:13" ht="12.75" customHeight="1">
      <c r="B64" s="128" t="s">
        <v>58</v>
      </c>
      <c r="C64" s="129"/>
      <c r="D64" s="23" t="s">
        <v>56</v>
      </c>
      <c r="E64" s="24">
        <v>7.6</v>
      </c>
      <c r="F64" s="25">
        <v>8.6</v>
      </c>
      <c r="G64" s="24">
        <v>34.200000000000003</v>
      </c>
      <c r="H64" s="25">
        <v>250</v>
      </c>
      <c r="I64" s="23" t="s">
        <v>56</v>
      </c>
      <c r="J64" s="24">
        <v>7.6</v>
      </c>
      <c r="K64" s="25">
        <v>8.6</v>
      </c>
      <c r="L64" s="24">
        <v>34.200000000000003</v>
      </c>
      <c r="M64" s="25">
        <v>250</v>
      </c>
    </row>
    <row r="65" spans="2:13" ht="12.75" customHeight="1">
      <c r="B65" s="113" t="s">
        <v>5</v>
      </c>
      <c r="C65" s="114"/>
      <c r="D65" s="34">
        <v>200</v>
      </c>
      <c r="E65" s="36">
        <v>10</v>
      </c>
      <c r="F65" s="36">
        <v>3</v>
      </c>
      <c r="G65" s="36">
        <v>7</v>
      </c>
      <c r="H65" s="36">
        <v>102</v>
      </c>
      <c r="I65" s="34">
        <v>200</v>
      </c>
      <c r="J65" s="36">
        <v>10</v>
      </c>
      <c r="K65" s="36">
        <v>3</v>
      </c>
      <c r="L65" s="36">
        <v>7</v>
      </c>
      <c r="M65" s="36">
        <v>102</v>
      </c>
    </row>
    <row r="66" spans="2:13" ht="12.75" customHeight="1">
      <c r="B66" s="40"/>
      <c r="C66" s="40"/>
      <c r="D66" s="41"/>
      <c r="E66" s="42">
        <f>SUM(E64:E65)</f>
        <v>17.600000000000001</v>
      </c>
      <c r="F66" s="42">
        <f t="shared" ref="F66:M66" si="0">SUM(F64:F65)</f>
        <v>11.6</v>
      </c>
      <c r="G66" s="42">
        <f t="shared" si="0"/>
        <v>41.2</v>
      </c>
      <c r="H66" s="42">
        <f t="shared" si="0"/>
        <v>352</v>
      </c>
      <c r="I66" s="42"/>
      <c r="J66" s="42">
        <f t="shared" si="0"/>
        <v>17.600000000000001</v>
      </c>
      <c r="K66" s="42">
        <f t="shared" si="0"/>
        <v>11.6</v>
      </c>
      <c r="L66" s="42">
        <f t="shared" si="0"/>
        <v>41.2</v>
      </c>
      <c r="M66" s="42">
        <f t="shared" si="0"/>
        <v>352</v>
      </c>
    </row>
    <row r="67" spans="2:13" ht="12.75" customHeight="1">
      <c r="B67" s="40"/>
      <c r="C67" s="40"/>
      <c r="D67" s="41"/>
      <c r="E67" s="40"/>
      <c r="F67" s="40"/>
      <c r="G67" s="40"/>
      <c r="H67" s="57">
        <v>0.15</v>
      </c>
      <c r="I67" s="57"/>
      <c r="J67" s="57"/>
      <c r="K67" s="57"/>
      <c r="L67" s="57"/>
      <c r="M67" s="56">
        <f>M66/2700</f>
        <v>0.13</v>
      </c>
    </row>
    <row r="68" spans="2:13" ht="12.75" customHeight="1">
      <c r="B68" s="115" t="s">
        <v>23</v>
      </c>
      <c r="C68" s="116"/>
      <c r="D68" s="72"/>
      <c r="E68" s="58">
        <f>SUM(E51+E61+E66)</f>
        <v>52.9</v>
      </c>
      <c r="F68" s="58">
        <f>SUM(F51+F61+F66)</f>
        <v>72.900000000000006</v>
      </c>
      <c r="G68" s="58">
        <f>SUM(G51+G61+G66)</f>
        <v>170.3</v>
      </c>
      <c r="H68" s="58">
        <f>SUM(H51+H61+H66)</f>
        <v>1634.2</v>
      </c>
      <c r="I68" s="58"/>
      <c r="J68" s="58">
        <f>SUM(J51+J61+J66)</f>
        <v>87.6</v>
      </c>
      <c r="K68" s="58">
        <f>SUM(K51+K61+K66)</f>
        <v>84.2</v>
      </c>
      <c r="L68" s="58">
        <f>SUM(L51+L61+L66)</f>
        <v>193.3</v>
      </c>
      <c r="M68" s="58">
        <f>SUM(M51+M61+M66)</f>
        <v>1852.4</v>
      </c>
    </row>
    <row r="69" spans="2:13" ht="12.75" customHeight="1">
      <c r="B69" s="40"/>
      <c r="C69" s="39"/>
      <c r="D69" s="59"/>
      <c r="E69" s="40"/>
      <c r="F69" s="29"/>
      <c r="G69" s="29"/>
      <c r="H69" s="57"/>
      <c r="I69" s="59"/>
      <c r="J69" s="40"/>
      <c r="K69" s="29"/>
      <c r="L69" s="29"/>
      <c r="M69" s="57"/>
    </row>
    <row r="70" spans="2:13" ht="12.75" customHeight="1"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2:13" ht="12.75" customHeight="1">
      <c r="B71" s="117" t="s">
        <v>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2:13" ht="12.75" customHeight="1">
      <c r="B72" s="118" t="s">
        <v>1</v>
      </c>
      <c r="C72" s="119"/>
      <c r="D72" s="122" t="s">
        <v>13</v>
      </c>
      <c r="E72" s="123"/>
      <c r="F72" s="123"/>
      <c r="G72" s="123"/>
      <c r="H72" s="124"/>
      <c r="I72" s="122" t="s">
        <v>14</v>
      </c>
      <c r="J72" s="123"/>
      <c r="K72" s="123"/>
      <c r="L72" s="123"/>
      <c r="M72" s="124"/>
    </row>
    <row r="73" spans="2:13" ht="12.75" customHeight="1">
      <c r="B73" s="120"/>
      <c r="C73" s="121"/>
      <c r="D73" s="61" t="s">
        <v>15</v>
      </c>
      <c r="E73" s="50" t="s">
        <v>16</v>
      </c>
      <c r="F73" s="50" t="s">
        <v>17</v>
      </c>
      <c r="G73" s="50" t="s">
        <v>18</v>
      </c>
      <c r="H73" s="50" t="s">
        <v>19</v>
      </c>
      <c r="I73" s="61" t="s">
        <v>15</v>
      </c>
      <c r="J73" s="50" t="s">
        <v>16</v>
      </c>
      <c r="K73" s="50" t="s">
        <v>17</v>
      </c>
      <c r="L73" s="50" t="s">
        <v>18</v>
      </c>
      <c r="M73" s="50" t="s">
        <v>19</v>
      </c>
    </row>
    <row r="74" spans="2:13" ht="12.75" customHeight="1">
      <c r="B74" s="97" t="s">
        <v>117</v>
      </c>
      <c r="C74" s="127"/>
      <c r="D74" s="23">
        <v>25</v>
      </c>
      <c r="E74" s="24">
        <v>0.2</v>
      </c>
      <c r="F74" s="25">
        <v>0</v>
      </c>
      <c r="G74" s="24">
        <v>0.5</v>
      </c>
      <c r="H74" s="25">
        <v>2.8</v>
      </c>
      <c r="I74" s="23">
        <v>50</v>
      </c>
      <c r="J74" s="24">
        <v>0.4</v>
      </c>
      <c r="K74" s="25">
        <v>0.1</v>
      </c>
      <c r="L74" s="24">
        <v>1</v>
      </c>
      <c r="M74" s="25">
        <v>5.5</v>
      </c>
    </row>
    <row r="75" spans="2:13" ht="12.75" customHeight="1">
      <c r="B75" s="93" t="s">
        <v>105</v>
      </c>
      <c r="C75" s="106"/>
      <c r="D75" s="26">
        <v>60</v>
      </c>
      <c r="E75" s="27">
        <v>16.100000000000001</v>
      </c>
      <c r="F75" s="28">
        <v>7.3</v>
      </c>
      <c r="G75" s="27">
        <v>2.2999999999999998</v>
      </c>
      <c r="H75" s="28">
        <v>139.80000000000001</v>
      </c>
      <c r="I75" s="26">
        <v>100</v>
      </c>
      <c r="J75" s="29">
        <v>26.9</v>
      </c>
      <c r="K75" s="28">
        <v>12.2</v>
      </c>
      <c r="L75" s="29">
        <v>3.9</v>
      </c>
      <c r="M75" s="28">
        <v>233</v>
      </c>
    </row>
    <row r="76" spans="2:13" ht="12.75" customHeight="1">
      <c r="B76" s="21" t="s">
        <v>59</v>
      </c>
      <c r="C76" s="22"/>
      <c r="D76" s="53">
        <v>100</v>
      </c>
      <c r="E76" s="27">
        <v>2.7</v>
      </c>
      <c r="F76" s="28">
        <v>3.1</v>
      </c>
      <c r="G76" s="27">
        <v>15.6</v>
      </c>
      <c r="H76" s="28">
        <v>101</v>
      </c>
      <c r="I76" s="53">
        <v>150</v>
      </c>
      <c r="J76" s="29">
        <v>4.0999999999999996</v>
      </c>
      <c r="K76" s="28">
        <v>4.7</v>
      </c>
      <c r="L76" s="29">
        <v>23.4</v>
      </c>
      <c r="M76" s="28">
        <v>152</v>
      </c>
    </row>
    <row r="77" spans="2:13" ht="12.75" customHeight="1">
      <c r="B77" s="99" t="s">
        <v>37</v>
      </c>
      <c r="C77" s="107"/>
      <c r="D77" s="26" t="s">
        <v>38</v>
      </c>
      <c r="E77" s="30">
        <v>0.2</v>
      </c>
      <c r="F77" s="31">
        <v>0</v>
      </c>
      <c r="G77" s="30">
        <v>15.2</v>
      </c>
      <c r="H77" s="31">
        <v>59</v>
      </c>
      <c r="I77" s="32" t="s">
        <v>38</v>
      </c>
      <c r="J77" s="31">
        <v>0.2</v>
      </c>
      <c r="K77" s="30">
        <v>0</v>
      </c>
      <c r="L77" s="31">
        <v>15.2</v>
      </c>
      <c r="M77" s="33">
        <v>59</v>
      </c>
    </row>
    <row r="78" spans="2:13" ht="12.75" customHeight="1">
      <c r="B78" s="108" t="s">
        <v>20</v>
      </c>
      <c r="C78" s="109"/>
      <c r="D78" s="34">
        <v>30</v>
      </c>
      <c r="E78" s="35">
        <v>2.2999999999999998</v>
      </c>
      <c r="F78" s="36">
        <v>0.9</v>
      </c>
      <c r="G78" s="35">
        <v>15.2</v>
      </c>
      <c r="H78" s="36">
        <v>79.2</v>
      </c>
      <c r="I78" s="37">
        <v>40</v>
      </c>
      <c r="J78" s="36">
        <v>3.1</v>
      </c>
      <c r="K78" s="35">
        <v>1.2</v>
      </c>
      <c r="L78" s="36">
        <v>20.2</v>
      </c>
      <c r="M78" s="38">
        <v>105.6</v>
      </c>
    </row>
    <row r="79" spans="2:13" ht="12.75" customHeight="1">
      <c r="B79" s="40"/>
      <c r="C79" s="40"/>
      <c r="D79" s="41"/>
      <c r="E79" s="42">
        <f>SUM(E74:E78)</f>
        <v>21.5</v>
      </c>
      <c r="F79" s="42">
        <f>SUM(F74:F78)</f>
        <v>11.3</v>
      </c>
      <c r="G79" s="42">
        <f>SUM(G74:G78)</f>
        <v>48.8</v>
      </c>
      <c r="H79" s="42">
        <f>SUM(H74:H78)</f>
        <v>381.8</v>
      </c>
      <c r="I79" s="43"/>
      <c r="J79" s="42">
        <f>SUM(J74:J78)</f>
        <v>34.700000000000003</v>
      </c>
      <c r="K79" s="42">
        <f>SUM(K74:K78)</f>
        <v>18.2</v>
      </c>
      <c r="L79" s="42">
        <f>SUM(L74:L78)</f>
        <v>63.7</v>
      </c>
      <c r="M79" s="42">
        <f>SUM(M74:M78)</f>
        <v>555.1</v>
      </c>
    </row>
    <row r="80" spans="2:13" ht="12.75" customHeight="1">
      <c r="B80" s="40"/>
      <c r="C80" s="40"/>
      <c r="D80" s="41"/>
      <c r="E80" s="40"/>
      <c r="F80" s="40"/>
      <c r="G80" s="40"/>
      <c r="H80" s="57">
        <v>0.2</v>
      </c>
      <c r="I80" s="57"/>
      <c r="J80" s="57"/>
      <c r="K80" s="57"/>
      <c r="L80" s="57"/>
      <c r="M80" s="57">
        <f>M79/2700</f>
        <v>0.20599999999999999</v>
      </c>
    </row>
    <row r="81" spans="2:13" ht="12.75" customHeight="1">
      <c r="B81" s="110" t="s">
        <v>0</v>
      </c>
      <c r="C81" s="111"/>
      <c r="D81" s="49" t="s">
        <v>15</v>
      </c>
      <c r="E81" s="50" t="s">
        <v>16</v>
      </c>
      <c r="F81" s="50" t="s">
        <v>17</v>
      </c>
      <c r="G81" s="50" t="s">
        <v>18</v>
      </c>
      <c r="H81" s="50" t="s">
        <v>19</v>
      </c>
      <c r="I81" s="49" t="s">
        <v>15</v>
      </c>
      <c r="J81" s="50" t="s">
        <v>16</v>
      </c>
      <c r="K81" s="50" t="s">
        <v>17</v>
      </c>
      <c r="L81" s="50" t="s">
        <v>18</v>
      </c>
      <c r="M81" s="50" t="s">
        <v>19</v>
      </c>
    </row>
    <row r="82" spans="2:13" ht="15" customHeight="1">
      <c r="B82" s="97" t="s">
        <v>118</v>
      </c>
      <c r="C82" s="112"/>
      <c r="D82" s="23">
        <v>50</v>
      </c>
      <c r="E82" s="24">
        <v>1.7</v>
      </c>
      <c r="F82" s="25">
        <v>5.6</v>
      </c>
      <c r="G82" s="24">
        <v>6.5</v>
      </c>
      <c r="H82" s="25">
        <v>83.1</v>
      </c>
      <c r="I82" s="23">
        <v>50</v>
      </c>
      <c r="J82" s="24">
        <v>1.7</v>
      </c>
      <c r="K82" s="25">
        <v>5.6</v>
      </c>
      <c r="L82" s="24">
        <v>6.5</v>
      </c>
      <c r="M82" s="25">
        <v>83.1</v>
      </c>
    </row>
    <row r="83" spans="2:13" ht="12" customHeight="1">
      <c r="B83" s="99" t="s">
        <v>27</v>
      </c>
      <c r="C83" s="107"/>
      <c r="D83" s="26" t="s">
        <v>66</v>
      </c>
      <c r="E83" s="27">
        <v>2.2999999999999998</v>
      </c>
      <c r="F83" s="28">
        <v>7.3</v>
      </c>
      <c r="G83" s="27">
        <v>15.3</v>
      </c>
      <c r="H83" s="28">
        <v>131</v>
      </c>
      <c r="I83" s="26"/>
      <c r="J83" s="27"/>
      <c r="K83" s="28"/>
      <c r="L83" s="27"/>
      <c r="M83" s="28"/>
    </row>
    <row r="84" spans="2:13" ht="12.75" customHeight="1">
      <c r="B84" s="93" t="s">
        <v>96</v>
      </c>
      <c r="C84" s="94"/>
      <c r="D84" s="53">
        <v>65</v>
      </c>
      <c r="E84" s="27">
        <v>7.6</v>
      </c>
      <c r="F84" s="28">
        <v>16.399999999999999</v>
      </c>
      <c r="G84" s="27">
        <v>7.5</v>
      </c>
      <c r="H84" s="28">
        <v>209.3</v>
      </c>
      <c r="I84" s="54">
        <v>100</v>
      </c>
      <c r="J84" s="28">
        <v>11.7</v>
      </c>
      <c r="K84" s="27">
        <v>25.2</v>
      </c>
      <c r="L84" s="28">
        <v>11.6</v>
      </c>
      <c r="M84" s="55">
        <v>322</v>
      </c>
    </row>
    <row r="85" spans="2:13" ht="12.75" customHeight="1">
      <c r="B85" s="95" t="s">
        <v>55</v>
      </c>
      <c r="C85" s="96"/>
      <c r="D85" s="26">
        <v>100</v>
      </c>
      <c r="E85" s="27">
        <v>2.1</v>
      </c>
      <c r="F85" s="28">
        <v>3.2</v>
      </c>
      <c r="G85" s="27">
        <v>13.3</v>
      </c>
      <c r="H85" s="28">
        <v>92.2</v>
      </c>
      <c r="I85" s="32">
        <v>150</v>
      </c>
      <c r="J85" s="28">
        <v>3.2</v>
      </c>
      <c r="K85" s="27">
        <v>4.9000000000000004</v>
      </c>
      <c r="L85" s="28">
        <v>20</v>
      </c>
      <c r="M85" s="55">
        <v>138.30000000000001</v>
      </c>
    </row>
    <row r="86" spans="2:13" ht="12.75" customHeight="1">
      <c r="B86" s="99" t="s">
        <v>65</v>
      </c>
      <c r="C86" s="107"/>
      <c r="D86" s="26">
        <v>200</v>
      </c>
      <c r="E86" s="27">
        <v>0.4</v>
      </c>
      <c r="F86" s="28">
        <v>0.2</v>
      </c>
      <c r="G86" s="27">
        <v>18.2</v>
      </c>
      <c r="H86" s="28">
        <v>72</v>
      </c>
      <c r="I86" s="32">
        <v>200</v>
      </c>
      <c r="J86" s="28">
        <v>0.4</v>
      </c>
      <c r="K86" s="27">
        <v>0.2</v>
      </c>
      <c r="L86" s="28">
        <v>18.2</v>
      </c>
      <c r="M86" s="55">
        <v>72</v>
      </c>
    </row>
    <row r="87" spans="2:13" ht="12.75" customHeight="1">
      <c r="B87" s="108" t="s">
        <v>3</v>
      </c>
      <c r="C87" s="109"/>
      <c r="D87" s="34">
        <v>40</v>
      </c>
      <c r="E87" s="35">
        <v>2</v>
      </c>
      <c r="F87" s="36">
        <v>0.4</v>
      </c>
      <c r="G87" s="35">
        <v>18.399999999999999</v>
      </c>
      <c r="H87" s="36">
        <v>88</v>
      </c>
      <c r="I87" s="37">
        <v>50</v>
      </c>
      <c r="J87" s="36">
        <v>2.5</v>
      </c>
      <c r="K87" s="35">
        <v>0.5</v>
      </c>
      <c r="L87" s="36">
        <v>23</v>
      </c>
      <c r="M87" s="38">
        <v>110</v>
      </c>
    </row>
    <row r="88" spans="2:13" ht="12.75" customHeight="1">
      <c r="B88" s="40"/>
      <c r="C88" s="40"/>
      <c r="D88" s="41"/>
      <c r="E88" s="42">
        <f>SUM(E82:E87)</f>
        <v>16.100000000000001</v>
      </c>
      <c r="F88" s="42">
        <f>SUM(F82:F87)</f>
        <v>33.1</v>
      </c>
      <c r="G88" s="42">
        <f>SUM(G82:G87)</f>
        <v>79.2</v>
      </c>
      <c r="H88" s="42">
        <f>SUM(H82:H87)</f>
        <v>675.6</v>
      </c>
      <c r="I88" s="43"/>
      <c r="J88" s="42">
        <f>SUM(J82:J87)</f>
        <v>19.5</v>
      </c>
      <c r="K88" s="42">
        <f>SUM(K82:K87)</f>
        <v>36.4</v>
      </c>
      <c r="L88" s="42">
        <f>SUM(L82:L87)</f>
        <v>79.3</v>
      </c>
      <c r="M88" s="42">
        <f>SUM(M82:M87)</f>
        <v>725.4</v>
      </c>
    </row>
    <row r="89" spans="2:13" ht="12.75" customHeight="1">
      <c r="B89" s="40"/>
      <c r="C89" s="40"/>
      <c r="D89" s="41"/>
      <c r="E89" s="40"/>
      <c r="F89" s="40"/>
      <c r="G89" s="40"/>
      <c r="H89" s="57">
        <v>0.3</v>
      </c>
      <c r="I89" s="46"/>
      <c r="J89" s="57"/>
      <c r="K89" s="57"/>
      <c r="L89" s="57"/>
      <c r="M89" s="56">
        <v>0.3</v>
      </c>
    </row>
    <row r="90" spans="2:13" ht="12.75" customHeight="1">
      <c r="B90" s="125" t="s">
        <v>22</v>
      </c>
      <c r="C90" s="126"/>
      <c r="D90" s="49" t="s">
        <v>15</v>
      </c>
      <c r="E90" s="50" t="s">
        <v>16</v>
      </c>
      <c r="F90" s="50" t="s">
        <v>17</v>
      </c>
      <c r="G90" s="50" t="s">
        <v>18</v>
      </c>
      <c r="H90" s="50" t="s">
        <v>19</v>
      </c>
      <c r="I90" s="49" t="s">
        <v>15</v>
      </c>
      <c r="J90" s="50" t="s">
        <v>16</v>
      </c>
      <c r="K90" s="50" t="s">
        <v>17</v>
      </c>
      <c r="L90" s="50" t="s">
        <v>18</v>
      </c>
      <c r="M90" s="50" t="s">
        <v>19</v>
      </c>
    </row>
    <row r="91" spans="2:13" ht="12.75" customHeight="1">
      <c r="B91" s="128" t="s">
        <v>106</v>
      </c>
      <c r="C91" s="155"/>
      <c r="D91" s="23" t="s">
        <v>107</v>
      </c>
      <c r="E91" s="24">
        <v>4</v>
      </c>
      <c r="F91" s="25">
        <v>5.6</v>
      </c>
      <c r="G91" s="24">
        <v>20.100000000000001</v>
      </c>
      <c r="H91" s="25">
        <v>147.6</v>
      </c>
      <c r="I91" s="51" t="s">
        <v>107</v>
      </c>
      <c r="J91" s="25">
        <v>4</v>
      </c>
      <c r="K91" s="24">
        <v>5.6</v>
      </c>
      <c r="L91" s="25">
        <v>20.100000000000001</v>
      </c>
      <c r="M91" s="52">
        <v>147.6</v>
      </c>
    </row>
    <row r="92" spans="2:13" ht="12.75" customHeight="1">
      <c r="B92" s="104" t="s">
        <v>110</v>
      </c>
      <c r="C92" s="169"/>
      <c r="D92" s="26">
        <v>200</v>
      </c>
      <c r="E92" s="27">
        <v>5.6</v>
      </c>
      <c r="F92" s="28">
        <v>5.9</v>
      </c>
      <c r="G92" s="27">
        <v>9</v>
      </c>
      <c r="H92" s="28">
        <v>110.1</v>
      </c>
      <c r="I92" s="32">
        <v>200</v>
      </c>
      <c r="J92" s="28">
        <v>5.6</v>
      </c>
      <c r="K92" s="27">
        <v>5.9</v>
      </c>
      <c r="L92" s="28">
        <v>9</v>
      </c>
      <c r="M92" s="55">
        <v>110.1</v>
      </c>
    </row>
    <row r="93" spans="2:13" ht="12.75" customHeight="1">
      <c r="B93" s="102" t="s">
        <v>119</v>
      </c>
      <c r="C93" s="103"/>
      <c r="D93" s="34">
        <v>150</v>
      </c>
      <c r="E93" s="35">
        <v>0.6</v>
      </c>
      <c r="F93" s="36">
        <v>0.5</v>
      </c>
      <c r="G93" s="35">
        <v>14.2</v>
      </c>
      <c r="H93" s="36">
        <v>63</v>
      </c>
      <c r="I93" s="37">
        <v>200</v>
      </c>
      <c r="J93" s="36">
        <v>0.8</v>
      </c>
      <c r="K93" s="35">
        <v>0.6</v>
      </c>
      <c r="L93" s="36">
        <v>19</v>
      </c>
      <c r="M93" s="38">
        <v>84</v>
      </c>
    </row>
    <row r="94" spans="2:13" ht="12.75" customHeight="1">
      <c r="B94" s="40"/>
      <c r="C94" s="40"/>
      <c r="D94" s="41"/>
      <c r="E94" s="42">
        <f>SUM(E91:E93)</f>
        <v>10.199999999999999</v>
      </c>
      <c r="F94" s="42">
        <f>SUM(F91:F93)</f>
        <v>12</v>
      </c>
      <c r="G94" s="42">
        <f>SUM(G91:G93)</f>
        <v>43.3</v>
      </c>
      <c r="H94" s="42">
        <f>SUM(H91:H93)</f>
        <v>320.7</v>
      </c>
      <c r="I94" s="42"/>
      <c r="J94" s="42">
        <f>SUM(J91:J93)</f>
        <v>10.4</v>
      </c>
      <c r="K94" s="42">
        <f>SUM(K91:K93)</f>
        <v>12.1</v>
      </c>
      <c r="L94" s="42">
        <f>SUM(L91:L93)</f>
        <v>48.1</v>
      </c>
      <c r="M94" s="42">
        <f>SUM(M91:M93)</f>
        <v>341.7</v>
      </c>
    </row>
    <row r="95" spans="2:13" ht="12.75" customHeight="1">
      <c r="B95" s="40"/>
      <c r="C95" s="40"/>
      <c r="D95" s="41"/>
      <c r="E95" s="40"/>
      <c r="F95" s="40"/>
      <c r="G95" s="40"/>
      <c r="H95" s="56">
        <f>H94/2300</f>
        <v>0.14000000000000001</v>
      </c>
      <c r="I95" s="57"/>
      <c r="J95" s="57"/>
      <c r="K95" s="57"/>
      <c r="L95" s="57"/>
      <c r="M95" s="56">
        <f>M94/2700</f>
        <v>0.13</v>
      </c>
    </row>
    <row r="96" spans="2:13" ht="12.75" customHeight="1">
      <c r="B96" s="115" t="s">
        <v>23</v>
      </c>
      <c r="C96" s="116"/>
      <c r="D96" s="72"/>
      <c r="E96" s="58">
        <f>SUM(E79+E88+E94)</f>
        <v>47.8</v>
      </c>
      <c r="F96" s="58">
        <f>SUM(F79+F88+F94)</f>
        <v>56.4</v>
      </c>
      <c r="G96" s="58">
        <f>SUM(G79+G88+G94)</f>
        <v>171.3</v>
      </c>
      <c r="H96" s="58">
        <f>SUM(H79+H88+H94)</f>
        <v>1378.1</v>
      </c>
      <c r="I96" s="58"/>
      <c r="J96" s="58">
        <f>SUM(J79+J88+J94)</f>
        <v>64.599999999999994</v>
      </c>
      <c r="K96" s="58">
        <f>SUM(K79+K88+K94)</f>
        <v>66.7</v>
      </c>
      <c r="L96" s="58">
        <f>SUM(L79+L88+L94)</f>
        <v>191.1</v>
      </c>
      <c r="M96" s="58">
        <f>SUM(M79+M88+M94)</f>
        <v>1622.2</v>
      </c>
    </row>
    <row r="97" spans="2:13" ht="12.75" customHeight="1">
      <c r="B97" s="40"/>
      <c r="C97" s="39"/>
      <c r="D97" s="59"/>
      <c r="E97" s="40"/>
      <c r="F97" s="29"/>
      <c r="G97" s="29"/>
      <c r="H97" s="57"/>
      <c r="I97" s="59"/>
      <c r="J97" s="40"/>
      <c r="K97" s="29"/>
      <c r="L97" s="29"/>
      <c r="M97" s="57"/>
    </row>
    <row r="98" spans="2:13" ht="12.75" customHeight="1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spans="2:13" ht="12.75" customHeight="1">
      <c r="B99" s="117" t="s">
        <v>9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</row>
    <row r="100" spans="2:13" ht="12.75" customHeight="1">
      <c r="B100" s="118" t="s">
        <v>1</v>
      </c>
      <c r="C100" s="119"/>
      <c r="D100" s="122" t="s">
        <v>13</v>
      </c>
      <c r="E100" s="123"/>
      <c r="F100" s="123"/>
      <c r="G100" s="123"/>
      <c r="H100" s="124"/>
      <c r="I100" s="122" t="s">
        <v>14</v>
      </c>
      <c r="J100" s="123"/>
      <c r="K100" s="123"/>
      <c r="L100" s="123"/>
      <c r="M100" s="124"/>
    </row>
    <row r="101" spans="2:13" ht="12.75" customHeight="1">
      <c r="B101" s="120"/>
      <c r="C101" s="121"/>
      <c r="D101" s="61" t="s">
        <v>15</v>
      </c>
      <c r="E101" s="50" t="s">
        <v>16</v>
      </c>
      <c r="F101" s="50" t="s">
        <v>17</v>
      </c>
      <c r="G101" s="50" t="s">
        <v>18</v>
      </c>
      <c r="H101" s="50" t="s">
        <v>19</v>
      </c>
      <c r="I101" s="61" t="s">
        <v>15</v>
      </c>
      <c r="J101" s="50" t="s">
        <v>16</v>
      </c>
      <c r="K101" s="50" t="s">
        <v>17</v>
      </c>
      <c r="L101" s="50" t="s">
        <v>18</v>
      </c>
      <c r="M101" s="50" t="s">
        <v>19</v>
      </c>
    </row>
    <row r="102" spans="2:13" ht="12.75" customHeight="1">
      <c r="B102" s="97" t="s">
        <v>117</v>
      </c>
      <c r="C102" s="127"/>
      <c r="D102" s="23">
        <v>25</v>
      </c>
      <c r="E102" s="24">
        <v>0.3</v>
      </c>
      <c r="F102" s="25">
        <v>0</v>
      </c>
      <c r="G102" s="24">
        <v>1</v>
      </c>
      <c r="H102" s="25">
        <v>5.8</v>
      </c>
      <c r="I102" s="23">
        <v>50</v>
      </c>
      <c r="J102" s="24">
        <v>0.6</v>
      </c>
      <c r="K102" s="25">
        <v>0</v>
      </c>
      <c r="L102" s="24">
        <v>2</v>
      </c>
      <c r="M102" s="25">
        <v>11.6</v>
      </c>
    </row>
    <row r="103" spans="2:13" ht="12.75" customHeight="1">
      <c r="B103" s="93" t="s">
        <v>93</v>
      </c>
      <c r="C103" s="156"/>
      <c r="D103" s="53">
        <v>60</v>
      </c>
      <c r="E103" s="29">
        <v>11.7</v>
      </c>
      <c r="F103" s="28">
        <v>4.7</v>
      </c>
      <c r="G103" s="29">
        <v>2.1</v>
      </c>
      <c r="H103" s="28">
        <v>98.7</v>
      </c>
      <c r="I103" s="74">
        <v>100</v>
      </c>
      <c r="J103" s="28">
        <v>19.5</v>
      </c>
      <c r="K103" s="29">
        <v>7.9</v>
      </c>
      <c r="L103" s="28">
        <v>3.5</v>
      </c>
      <c r="M103" s="28">
        <v>164.5</v>
      </c>
    </row>
    <row r="104" spans="2:13" ht="12.75" customHeight="1">
      <c r="B104" s="95" t="s">
        <v>61</v>
      </c>
      <c r="C104" s="96"/>
      <c r="D104" s="26">
        <v>100</v>
      </c>
      <c r="E104" s="27">
        <v>1.4</v>
      </c>
      <c r="F104" s="28">
        <v>2.7</v>
      </c>
      <c r="G104" s="27">
        <v>14.9</v>
      </c>
      <c r="H104" s="28">
        <v>90</v>
      </c>
      <c r="I104" s="32">
        <v>150</v>
      </c>
      <c r="J104" s="28">
        <v>2.1</v>
      </c>
      <c r="K104" s="27">
        <v>4.0999999999999996</v>
      </c>
      <c r="L104" s="28">
        <v>22.4</v>
      </c>
      <c r="M104" s="28">
        <v>135</v>
      </c>
    </row>
    <row r="105" spans="2:13" ht="12.75" customHeight="1">
      <c r="B105" s="99" t="s">
        <v>24</v>
      </c>
      <c r="C105" s="107"/>
      <c r="D105" s="66">
        <v>200</v>
      </c>
      <c r="E105" s="31">
        <v>7.8</v>
      </c>
      <c r="F105" s="30">
        <v>6.2</v>
      </c>
      <c r="G105" s="31">
        <v>22</v>
      </c>
      <c r="H105" s="30">
        <v>140</v>
      </c>
      <c r="I105" s="66">
        <v>200</v>
      </c>
      <c r="J105" s="31">
        <v>7.8</v>
      </c>
      <c r="K105" s="30">
        <v>6.2</v>
      </c>
      <c r="L105" s="31">
        <v>22</v>
      </c>
      <c r="M105" s="31">
        <v>140</v>
      </c>
    </row>
    <row r="106" spans="2:13" ht="12.75" customHeight="1">
      <c r="B106" s="108" t="s">
        <v>20</v>
      </c>
      <c r="C106" s="109"/>
      <c r="D106" s="34">
        <v>30</v>
      </c>
      <c r="E106" s="35">
        <v>2.2999999999999998</v>
      </c>
      <c r="F106" s="36">
        <v>0.9</v>
      </c>
      <c r="G106" s="35">
        <v>15.2</v>
      </c>
      <c r="H106" s="36">
        <v>79.2</v>
      </c>
      <c r="I106" s="37">
        <v>40</v>
      </c>
      <c r="J106" s="36">
        <v>3.1</v>
      </c>
      <c r="K106" s="35">
        <v>1.2</v>
      </c>
      <c r="L106" s="36">
        <v>20.2</v>
      </c>
      <c r="M106" s="36">
        <v>105.6</v>
      </c>
    </row>
    <row r="107" spans="2:13" ht="12.75" customHeight="1">
      <c r="B107" s="40"/>
      <c r="C107" s="40"/>
      <c r="D107" s="41"/>
      <c r="E107" s="42">
        <f>SUM(E102:E106)</f>
        <v>23.5</v>
      </c>
      <c r="F107" s="42">
        <f>SUM(F102:F106)</f>
        <v>14.5</v>
      </c>
      <c r="G107" s="42">
        <f>SUM(G102:G106)</f>
        <v>55.2</v>
      </c>
      <c r="H107" s="42">
        <f>SUM(H102:H106)</f>
        <v>413.7</v>
      </c>
      <c r="I107" s="42"/>
      <c r="J107" s="42">
        <f>SUM(J102:J106)</f>
        <v>33.1</v>
      </c>
      <c r="K107" s="42">
        <f>SUM(K102:K106)</f>
        <v>19.399999999999999</v>
      </c>
      <c r="L107" s="42">
        <f>SUM(L102:L106)</f>
        <v>70.099999999999994</v>
      </c>
      <c r="M107" s="42">
        <f>SUM(M102:M106)</f>
        <v>556.70000000000005</v>
      </c>
    </row>
    <row r="108" spans="2:13" ht="12.75" customHeight="1">
      <c r="B108" s="40"/>
      <c r="C108" s="40"/>
      <c r="D108" s="41"/>
      <c r="E108" s="40"/>
      <c r="F108" s="40"/>
      <c r="G108" s="40"/>
      <c r="H108" s="57">
        <v>0.2</v>
      </c>
      <c r="I108" s="57"/>
      <c r="J108" s="57"/>
      <c r="K108" s="57"/>
      <c r="L108" s="57"/>
      <c r="M108" s="57">
        <f>M107/2700</f>
        <v>0.20599999999999999</v>
      </c>
    </row>
    <row r="109" spans="2:13" ht="12.75" customHeight="1">
      <c r="B109" s="125" t="s">
        <v>26</v>
      </c>
      <c r="C109" s="126"/>
      <c r="D109" s="49" t="s">
        <v>15</v>
      </c>
      <c r="E109" s="50" t="s">
        <v>16</v>
      </c>
      <c r="F109" s="50" t="s">
        <v>17</v>
      </c>
      <c r="G109" s="50" t="s">
        <v>18</v>
      </c>
      <c r="H109" s="50" t="s">
        <v>19</v>
      </c>
      <c r="I109" s="49" t="s">
        <v>15</v>
      </c>
      <c r="J109" s="50" t="s">
        <v>16</v>
      </c>
      <c r="K109" s="50" t="s">
        <v>17</v>
      </c>
      <c r="L109" s="50" t="s">
        <v>18</v>
      </c>
      <c r="M109" s="50" t="s">
        <v>19</v>
      </c>
    </row>
    <row r="110" spans="2:13" ht="12.75" customHeight="1">
      <c r="B110" s="97" t="s">
        <v>117</v>
      </c>
      <c r="C110" s="127"/>
      <c r="D110" s="23">
        <v>50</v>
      </c>
      <c r="E110" s="24">
        <v>0.6</v>
      </c>
      <c r="F110" s="25">
        <v>0.1</v>
      </c>
      <c r="G110" s="24">
        <v>1.5</v>
      </c>
      <c r="H110" s="25">
        <v>11.5</v>
      </c>
      <c r="I110" s="23">
        <v>50</v>
      </c>
      <c r="J110" s="24">
        <v>0.6</v>
      </c>
      <c r="K110" s="25">
        <v>0.1</v>
      </c>
      <c r="L110" s="24">
        <v>1.5</v>
      </c>
      <c r="M110" s="25">
        <v>11.5</v>
      </c>
    </row>
    <row r="111" spans="2:13" ht="12.75" customHeight="1">
      <c r="B111" s="95" t="s">
        <v>73</v>
      </c>
      <c r="C111" s="157"/>
      <c r="D111" s="26">
        <v>46</v>
      </c>
      <c r="E111" s="27">
        <v>4.8</v>
      </c>
      <c r="F111" s="28">
        <v>4</v>
      </c>
      <c r="G111" s="27">
        <v>0.2</v>
      </c>
      <c r="H111" s="28">
        <v>56</v>
      </c>
      <c r="I111" s="32">
        <v>46</v>
      </c>
      <c r="J111" s="28">
        <v>4.8</v>
      </c>
      <c r="K111" s="27">
        <v>4</v>
      </c>
      <c r="L111" s="28">
        <v>0.2</v>
      </c>
      <c r="M111" s="55">
        <v>56</v>
      </c>
    </row>
    <row r="112" spans="2:13" ht="12.75" customHeight="1">
      <c r="B112" s="95" t="s">
        <v>82</v>
      </c>
      <c r="C112" s="96"/>
      <c r="D112" s="53">
        <v>200</v>
      </c>
      <c r="E112" s="27">
        <v>6.2</v>
      </c>
      <c r="F112" s="28">
        <v>5</v>
      </c>
      <c r="G112" s="27">
        <v>17.8</v>
      </c>
      <c r="H112" s="28">
        <v>142</v>
      </c>
      <c r="I112" s="54">
        <v>250</v>
      </c>
      <c r="J112" s="28">
        <v>7.8</v>
      </c>
      <c r="K112" s="27">
        <v>6.3</v>
      </c>
      <c r="L112" s="28">
        <v>22.2</v>
      </c>
      <c r="M112" s="55">
        <v>177.5</v>
      </c>
    </row>
    <row r="113" spans="2:13" ht="12.75" customHeight="1">
      <c r="B113" s="93" t="s">
        <v>62</v>
      </c>
      <c r="C113" s="94"/>
      <c r="D113" s="26" t="s">
        <v>63</v>
      </c>
      <c r="E113" s="27">
        <v>12.8</v>
      </c>
      <c r="F113" s="28">
        <v>23.9</v>
      </c>
      <c r="G113" s="27">
        <v>18.8</v>
      </c>
      <c r="H113" s="28">
        <v>343</v>
      </c>
      <c r="I113" s="32" t="s">
        <v>70</v>
      </c>
      <c r="J113" s="28">
        <v>15.4</v>
      </c>
      <c r="K113" s="27">
        <v>28.7</v>
      </c>
      <c r="L113" s="28">
        <v>22.6</v>
      </c>
      <c r="M113" s="55">
        <v>412</v>
      </c>
    </row>
    <row r="114" spans="2:13" ht="12.75" customHeight="1">
      <c r="B114" s="93" t="s">
        <v>120</v>
      </c>
      <c r="C114" s="134"/>
      <c r="D114" s="53">
        <v>200</v>
      </c>
      <c r="E114" s="27">
        <v>0.6</v>
      </c>
      <c r="F114" s="28">
        <v>0.4</v>
      </c>
      <c r="G114" s="27">
        <v>16.3</v>
      </c>
      <c r="H114" s="28">
        <v>140</v>
      </c>
      <c r="I114" s="54">
        <v>200</v>
      </c>
      <c r="J114" s="28">
        <v>0.6</v>
      </c>
      <c r="K114" s="28">
        <v>0.4</v>
      </c>
      <c r="L114" s="27">
        <v>16.3</v>
      </c>
      <c r="M114" s="28">
        <v>140</v>
      </c>
    </row>
    <row r="115" spans="2:13" ht="12.75" customHeight="1">
      <c r="B115" s="108" t="s">
        <v>3</v>
      </c>
      <c r="C115" s="109"/>
      <c r="D115" s="34">
        <v>40</v>
      </c>
      <c r="E115" s="35">
        <v>2</v>
      </c>
      <c r="F115" s="36">
        <v>0.4</v>
      </c>
      <c r="G115" s="35">
        <v>18.399999999999999</v>
      </c>
      <c r="H115" s="36">
        <v>88</v>
      </c>
      <c r="I115" s="37">
        <v>50</v>
      </c>
      <c r="J115" s="36">
        <v>2.5</v>
      </c>
      <c r="K115" s="35">
        <v>0.5</v>
      </c>
      <c r="L115" s="36">
        <v>23</v>
      </c>
      <c r="M115" s="38">
        <v>110</v>
      </c>
    </row>
    <row r="116" spans="2:13" ht="12.75" customHeight="1">
      <c r="B116" s="40"/>
      <c r="C116" s="40"/>
      <c r="D116" s="41"/>
      <c r="E116" s="42">
        <f>SUM(E110:E115)</f>
        <v>27</v>
      </c>
      <c r="F116" s="42">
        <f>SUM(F110:F115)</f>
        <v>33.799999999999997</v>
      </c>
      <c r="G116" s="42">
        <f>SUM(G110:G115)</f>
        <v>73</v>
      </c>
      <c r="H116" s="42">
        <f>SUM(H110:H115)</f>
        <v>780.5</v>
      </c>
      <c r="I116" s="43"/>
      <c r="J116" s="42">
        <f>SUM(J110:J115)</f>
        <v>31.7</v>
      </c>
      <c r="K116" s="42">
        <f>SUM(K110:K115)</f>
        <v>40</v>
      </c>
      <c r="L116" s="42">
        <f>SUM(L110:L115)</f>
        <v>85.8</v>
      </c>
      <c r="M116" s="42">
        <f>SUM(M110:M115)</f>
        <v>907</v>
      </c>
    </row>
    <row r="117" spans="2:13" ht="12.75" customHeight="1">
      <c r="B117" s="40"/>
      <c r="C117" s="40"/>
      <c r="D117" s="41"/>
      <c r="E117" s="42"/>
      <c r="F117" s="42"/>
      <c r="G117" s="42"/>
      <c r="H117" s="56">
        <f>H116/2300</f>
        <v>0.34</v>
      </c>
      <c r="I117" s="46"/>
      <c r="J117" s="75"/>
      <c r="K117" s="75"/>
      <c r="L117" s="75"/>
      <c r="M117" s="57">
        <f>M116/2700</f>
        <v>0.33600000000000002</v>
      </c>
    </row>
    <row r="118" spans="2:13" ht="12.75" customHeight="1">
      <c r="B118" s="125" t="s">
        <v>22</v>
      </c>
      <c r="C118" s="126"/>
      <c r="D118" s="49" t="s">
        <v>15</v>
      </c>
      <c r="E118" s="50" t="s">
        <v>16</v>
      </c>
      <c r="F118" s="50" t="s">
        <v>17</v>
      </c>
      <c r="G118" s="50" t="s">
        <v>18</v>
      </c>
      <c r="H118" s="50" t="s">
        <v>19</v>
      </c>
      <c r="I118" s="49" t="s">
        <v>15</v>
      </c>
      <c r="J118" s="50" t="s">
        <v>16</v>
      </c>
      <c r="K118" s="50" t="s">
        <v>17</v>
      </c>
      <c r="L118" s="50" t="s">
        <v>18</v>
      </c>
      <c r="M118" s="50" t="s">
        <v>19</v>
      </c>
    </row>
    <row r="119" spans="2:13" ht="13.5" customHeight="1">
      <c r="B119" s="128" t="s">
        <v>111</v>
      </c>
      <c r="C119" s="158"/>
      <c r="D119" s="23">
        <v>50</v>
      </c>
      <c r="E119" s="24">
        <v>0</v>
      </c>
      <c r="F119" s="25">
        <v>0.1</v>
      </c>
      <c r="G119" s="24">
        <v>38</v>
      </c>
      <c r="H119" s="25">
        <v>151</v>
      </c>
      <c r="I119" s="23">
        <v>50</v>
      </c>
      <c r="J119" s="24">
        <v>0</v>
      </c>
      <c r="K119" s="25">
        <v>0.1</v>
      </c>
      <c r="L119" s="24">
        <v>38</v>
      </c>
      <c r="M119" s="25">
        <v>151</v>
      </c>
    </row>
    <row r="120" spans="2:13" ht="13.5" customHeight="1">
      <c r="B120" s="95" t="s">
        <v>80</v>
      </c>
      <c r="C120" s="96"/>
      <c r="D120" s="26">
        <v>200</v>
      </c>
      <c r="E120" s="27">
        <v>0.2</v>
      </c>
      <c r="F120" s="28">
        <v>0.1</v>
      </c>
      <c r="G120" s="27">
        <v>15</v>
      </c>
      <c r="H120" s="28">
        <v>56</v>
      </c>
      <c r="I120" s="32">
        <v>200</v>
      </c>
      <c r="J120" s="28">
        <v>0.2</v>
      </c>
      <c r="K120" s="27">
        <v>0.1</v>
      </c>
      <c r="L120" s="28">
        <v>15</v>
      </c>
      <c r="M120" s="55">
        <v>56</v>
      </c>
    </row>
    <row r="121" spans="2:13" ht="12.75" customHeight="1">
      <c r="B121" s="102" t="s">
        <v>119</v>
      </c>
      <c r="C121" s="132"/>
      <c r="D121" s="37">
        <v>150</v>
      </c>
      <c r="E121" s="36">
        <v>0.6</v>
      </c>
      <c r="F121" s="35">
        <v>0.6</v>
      </c>
      <c r="G121" s="36">
        <v>14.7</v>
      </c>
      <c r="H121" s="38">
        <v>67.5</v>
      </c>
      <c r="I121" s="37">
        <v>200</v>
      </c>
      <c r="J121" s="36">
        <v>0.8</v>
      </c>
      <c r="K121" s="35">
        <v>0.8</v>
      </c>
      <c r="L121" s="36">
        <v>19.600000000000001</v>
      </c>
      <c r="M121" s="38">
        <v>90</v>
      </c>
    </row>
    <row r="122" spans="2:13" ht="12.75" customHeight="1">
      <c r="B122" s="40"/>
      <c r="C122" s="40"/>
      <c r="D122" s="41"/>
      <c r="E122" s="42">
        <f>SUM(E119:E121)</f>
        <v>0.8</v>
      </c>
      <c r="F122" s="42">
        <f t="shared" ref="F122:M122" si="1">SUM(F119:F121)</f>
        <v>0.8</v>
      </c>
      <c r="G122" s="42">
        <f t="shared" si="1"/>
        <v>67.7</v>
      </c>
      <c r="H122" s="42">
        <f t="shared" si="1"/>
        <v>274.5</v>
      </c>
      <c r="I122" s="42"/>
      <c r="J122" s="42">
        <f t="shared" si="1"/>
        <v>1</v>
      </c>
      <c r="K122" s="42">
        <f t="shared" si="1"/>
        <v>1</v>
      </c>
      <c r="L122" s="42">
        <f t="shared" si="1"/>
        <v>72.599999999999994</v>
      </c>
      <c r="M122" s="42">
        <f t="shared" si="1"/>
        <v>297</v>
      </c>
    </row>
    <row r="123" spans="2:13" ht="12.75" customHeight="1">
      <c r="B123" s="40"/>
      <c r="C123" s="40"/>
      <c r="D123" s="41"/>
      <c r="E123" s="40"/>
      <c r="F123" s="40"/>
      <c r="G123" s="40"/>
      <c r="H123" s="57">
        <f>H122/2300</f>
        <v>0.11899999999999999</v>
      </c>
      <c r="I123" s="57"/>
      <c r="J123" s="57"/>
      <c r="K123" s="57"/>
      <c r="L123" s="57"/>
      <c r="M123" s="56">
        <f>M122/2700</f>
        <v>0.11</v>
      </c>
    </row>
    <row r="124" spans="2:13" ht="12.75" customHeight="1">
      <c r="B124" s="115" t="s">
        <v>23</v>
      </c>
      <c r="C124" s="116"/>
      <c r="D124" s="76"/>
      <c r="E124" s="58">
        <f>SUM(E107+E116+E122)</f>
        <v>51.3</v>
      </c>
      <c r="F124" s="58">
        <f>SUM(F107+F116+F122)</f>
        <v>49.1</v>
      </c>
      <c r="G124" s="58">
        <f>SUM(G107+G116+G122)</f>
        <v>195.9</v>
      </c>
      <c r="H124" s="58">
        <f>SUM(H107+H116+H122)</f>
        <v>1468.7</v>
      </c>
      <c r="I124" s="77"/>
      <c r="J124" s="58">
        <f>SUM(J107+J116+J122)</f>
        <v>65.8</v>
      </c>
      <c r="K124" s="58">
        <f>SUM(K107+K116+K122)</f>
        <v>60.4</v>
      </c>
      <c r="L124" s="58">
        <f>SUM(L107+L116+L122)</f>
        <v>228.5</v>
      </c>
      <c r="M124" s="58">
        <f>SUM(M107+M116+M122)</f>
        <v>1760.7</v>
      </c>
    </row>
    <row r="125" spans="2:13" ht="12.75" customHeight="1">
      <c r="B125" s="40"/>
      <c r="C125" s="39"/>
      <c r="D125" s="59"/>
      <c r="E125" s="40"/>
      <c r="F125" s="29"/>
      <c r="G125" s="29"/>
      <c r="H125" s="57"/>
      <c r="I125" s="59"/>
      <c r="J125" s="40"/>
      <c r="K125" s="29"/>
      <c r="L125" s="29"/>
      <c r="M125" s="57"/>
    </row>
    <row r="126" spans="2:13" ht="44.25" customHeight="1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</row>
    <row r="127" spans="2:13" ht="12.75" customHeight="1">
      <c r="B127" s="117" t="s">
        <v>10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</row>
    <row r="128" spans="2:13" ht="12.75" customHeight="1">
      <c r="B128" s="118" t="s">
        <v>1</v>
      </c>
      <c r="C128" s="119"/>
      <c r="D128" s="122" t="s">
        <v>13</v>
      </c>
      <c r="E128" s="123"/>
      <c r="F128" s="123"/>
      <c r="G128" s="123"/>
      <c r="H128" s="124"/>
      <c r="I128" s="122" t="s">
        <v>14</v>
      </c>
      <c r="J128" s="123"/>
      <c r="K128" s="123"/>
      <c r="L128" s="123"/>
      <c r="M128" s="124"/>
    </row>
    <row r="129" spans="2:13" ht="12.75" customHeight="1">
      <c r="B129" s="120"/>
      <c r="C129" s="121"/>
      <c r="D129" s="61" t="s">
        <v>15</v>
      </c>
      <c r="E129" s="50" t="s">
        <v>16</v>
      </c>
      <c r="F129" s="50" t="s">
        <v>17</v>
      </c>
      <c r="G129" s="50" t="s">
        <v>18</v>
      </c>
      <c r="H129" s="50" t="s">
        <v>19</v>
      </c>
      <c r="I129" s="61" t="s">
        <v>15</v>
      </c>
      <c r="J129" s="50" t="s">
        <v>16</v>
      </c>
      <c r="K129" s="50" t="s">
        <v>17</v>
      </c>
      <c r="L129" s="50" t="s">
        <v>18</v>
      </c>
      <c r="M129" s="50" t="s">
        <v>19</v>
      </c>
    </row>
    <row r="130" spans="2:13" ht="12.75" customHeight="1">
      <c r="B130" s="97" t="s">
        <v>117</v>
      </c>
      <c r="C130" s="127"/>
      <c r="D130" s="23">
        <v>25</v>
      </c>
      <c r="E130" s="24">
        <v>0.3</v>
      </c>
      <c r="F130" s="25">
        <v>0</v>
      </c>
      <c r="G130" s="24">
        <v>0.8</v>
      </c>
      <c r="H130" s="25">
        <v>5.8</v>
      </c>
      <c r="I130" s="23">
        <v>50</v>
      </c>
      <c r="J130" s="24">
        <v>0.6</v>
      </c>
      <c r="K130" s="25">
        <v>0.1</v>
      </c>
      <c r="L130" s="24">
        <v>1.5</v>
      </c>
      <c r="M130" s="25">
        <v>11.5</v>
      </c>
    </row>
    <row r="131" spans="2:13" ht="12.75" customHeight="1">
      <c r="B131" s="93" t="s">
        <v>104</v>
      </c>
      <c r="C131" s="94"/>
      <c r="D131" s="78" t="s">
        <v>88</v>
      </c>
      <c r="E131" s="28">
        <v>9.6</v>
      </c>
      <c r="F131" s="27">
        <v>13.1</v>
      </c>
      <c r="G131" s="28">
        <v>5</v>
      </c>
      <c r="H131" s="55">
        <v>181.4</v>
      </c>
      <c r="I131" s="79" t="s">
        <v>44</v>
      </c>
      <c r="J131" s="28">
        <v>16</v>
      </c>
      <c r="K131" s="27">
        <v>22</v>
      </c>
      <c r="L131" s="28">
        <v>8.4</v>
      </c>
      <c r="M131" s="55">
        <v>302.39999999999998</v>
      </c>
    </row>
    <row r="132" spans="2:13" ht="12.75" customHeight="1">
      <c r="B132" s="95" t="s">
        <v>25</v>
      </c>
      <c r="C132" s="96"/>
      <c r="D132" s="26">
        <v>100</v>
      </c>
      <c r="E132" s="27">
        <v>3</v>
      </c>
      <c r="F132" s="28">
        <v>3</v>
      </c>
      <c r="G132" s="27">
        <v>14.6</v>
      </c>
      <c r="H132" s="28">
        <v>97.3</v>
      </c>
      <c r="I132" s="26">
        <v>150</v>
      </c>
      <c r="J132" s="27">
        <v>4.5</v>
      </c>
      <c r="K132" s="28">
        <v>4.5</v>
      </c>
      <c r="L132" s="27">
        <v>21.9</v>
      </c>
      <c r="M132" s="28">
        <v>146</v>
      </c>
    </row>
    <row r="133" spans="2:13" ht="12.75" customHeight="1">
      <c r="B133" s="95" t="s">
        <v>53</v>
      </c>
      <c r="C133" s="130"/>
      <c r="D133" s="66">
        <v>200</v>
      </c>
      <c r="E133" s="31">
        <v>2.2000000000000002</v>
      </c>
      <c r="F133" s="64">
        <v>1.4</v>
      </c>
      <c r="G133" s="31">
        <v>22.4</v>
      </c>
      <c r="H133" s="64">
        <v>112</v>
      </c>
      <c r="I133" s="66">
        <v>200</v>
      </c>
      <c r="J133" s="31">
        <v>2.2000000000000002</v>
      </c>
      <c r="K133" s="64">
        <v>1.4</v>
      </c>
      <c r="L133" s="31">
        <v>22.4</v>
      </c>
      <c r="M133" s="31">
        <v>112</v>
      </c>
    </row>
    <row r="134" spans="2:13" ht="12.75" customHeight="1">
      <c r="B134" s="108" t="s">
        <v>20</v>
      </c>
      <c r="C134" s="109"/>
      <c r="D134" s="34">
        <v>30</v>
      </c>
      <c r="E134" s="35">
        <v>2.2999999999999998</v>
      </c>
      <c r="F134" s="36">
        <v>0.9</v>
      </c>
      <c r="G134" s="35">
        <v>15.2</v>
      </c>
      <c r="H134" s="36">
        <v>79.2</v>
      </c>
      <c r="I134" s="37">
        <v>40</v>
      </c>
      <c r="J134" s="36">
        <v>3.1</v>
      </c>
      <c r="K134" s="35">
        <v>1.2</v>
      </c>
      <c r="L134" s="36">
        <v>20.2</v>
      </c>
      <c r="M134" s="38">
        <v>105.6</v>
      </c>
    </row>
    <row r="135" spans="2:13" ht="12.75" customHeight="1">
      <c r="B135" s="40"/>
      <c r="C135" s="40"/>
      <c r="D135" s="41"/>
      <c r="E135" s="67">
        <f>SUM(E130:E134)</f>
        <v>17.399999999999999</v>
      </c>
      <c r="F135" s="67">
        <f>SUM(F130:F134)</f>
        <v>18.399999999999999</v>
      </c>
      <c r="G135" s="67">
        <f>SUM(G130:G134)</f>
        <v>58</v>
      </c>
      <c r="H135" s="67">
        <f>SUM(H130:H134)</f>
        <v>475.7</v>
      </c>
      <c r="I135" s="67"/>
      <c r="J135" s="67">
        <f>SUM(J130:J134)</f>
        <v>26.4</v>
      </c>
      <c r="K135" s="67">
        <f>SUM(K130:K134)</f>
        <v>29.2</v>
      </c>
      <c r="L135" s="67">
        <f>SUM(L130:L134)</f>
        <v>74.400000000000006</v>
      </c>
      <c r="M135" s="67">
        <f>SUM(M130:M134)</f>
        <v>677.5</v>
      </c>
    </row>
    <row r="136" spans="2:13" ht="12.75" customHeight="1">
      <c r="B136" s="40"/>
      <c r="C136" s="40"/>
      <c r="D136" s="41"/>
      <c r="E136" s="67"/>
      <c r="F136" s="67"/>
      <c r="G136" s="67"/>
      <c r="H136" s="14">
        <f>H135/2300</f>
        <v>0.21</v>
      </c>
      <c r="I136" s="46"/>
      <c r="J136" s="48"/>
      <c r="K136" s="48"/>
      <c r="L136" s="48"/>
      <c r="M136" s="57">
        <f>M135/2700</f>
        <v>0.251</v>
      </c>
    </row>
    <row r="137" spans="2:13" ht="12.75" customHeight="1">
      <c r="B137" s="110" t="s">
        <v>0</v>
      </c>
      <c r="C137" s="111"/>
      <c r="D137" s="49" t="s">
        <v>15</v>
      </c>
      <c r="E137" s="50" t="s">
        <v>16</v>
      </c>
      <c r="F137" s="50" t="s">
        <v>17</v>
      </c>
      <c r="G137" s="50" t="s">
        <v>18</v>
      </c>
      <c r="H137" s="50" t="s">
        <v>19</v>
      </c>
      <c r="I137" s="49" t="s">
        <v>15</v>
      </c>
      <c r="J137" s="50" t="s">
        <v>16</v>
      </c>
      <c r="K137" s="50" t="s">
        <v>17</v>
      </c>
      <c r="L137" s="50" t="s">
        <v>18</v>
      </c>
      <c r="M137" s="50" t="s">
        <v>19</v>
      </c>
    </row>
    <row r="138" spans="2:13" ht="13.5" customHeight="1">
      <c r="B138" s="97" t="s">
        <v>118</v>
      </c>
      <c r="C138" s="112"/>
      <c r="D138" s="23">
        <v>50</v>
      </c>
      <c r="E138" s="24">
        <v>0.6</v>
      </c>
      <c r="F138" s="25">
        <v>6.1</v>
      </c>
      <c r="G138" s="24">
        <v>1.1000000000000001</v>
      </c>
      <c r="H138" s="25">
        <v>54.8</v>
      </c>
      <c r="I138" s="23">
        <v>50</v>
      </c>
      <c r="J138" s="24">
        <v>0.6</v>
      </c>
      <c r="K138" s="25">
        <v>6.1</v>
      </c>
      <c r="L138" s="24">
        <v>1.1000000000000001</v>
      </c>
      <c r="M138" s="25">
        <v>54.8</v>
      </c>
    </row>
    <row r="139" spans="2:13" ht="12.75" customHeight="1">
      <c r="B139" s="163" t="s">
        <v>64</v>
      </c>
      <c r="C139" s="134"/>
      <c r="D139" s="26">
        <v>250</v>
      </c>
      <c r="E139" s="27">
        <v>7.3</v>
      </c>
      <c r="F139" s="28">
        <v>5.3</v>
      </c>
      <c r="G139" s="27">
        <v>25.3</v>
      </c>
      <c r="H139" s="28">
        <v>178</v>
      </c>
      <c r="I139" s="26"/>
      <c r="J139" s="27"/>
      <c r="K139" s="28"/>
      <c r="L139" s="27"/>
      <c r="M139" s="28"/>
    </row>
    <row r="140" spans="2:13" ht="13.5" customHeight="1">
      <c r="B140" s="95" t="s">
        <v>113</v>
      </c>
      <c r="C140" s="96"/>
      <c r="D140" s="53">
        <v>65</v>
      </c>
      <c r="E140" s="27">
        <v>10</v>
      </c>
      <c r="F140" s="28">
        <v>2.5</v>
      </c>
      <c r="G140" s="27">
        <v>7.1</v>
      </c>
      <c r="H140" s="28">
        <v>92</v>
      </c>
      <c r="I140" s="54">
        <v>100</v>
      </c>
      <c r="J140" s="28">
        <v>15.4</v>
      </c>
      <c r="K140" s="27">
        <v>3.9</v>
      </c>
      <c r="L140" s="28">
        <v>11</v>
      </c>
      <c r="M140" s="55">
        <v>141.6</v>
      </c>
    </row>
    <row r="141" spans="2:13" ht="12.75" customHeight="1">
      <c r="B141" s="95" t="s">
        <v>89</v>
      </c>
      <c r="C141" s="96"/>
      <c r="D141" s="80" t="s">
        <v>44</v>
      </c>
      <c r="E141" s="27">
        <v>2</v>
      </c>
      <c r="F141" s="28">
        <v>5.8</v>
      </c>
      <c r="G141" s="27">
        <v>11.8</v>
      </c>
      <c r="H141" s="28">
        <v>107</v>
      </c>
      <c r="I141" s="79" t="s">
        <v>109</v>
      </c>
      <c r="J141" s="28">
        <v>3</v>
      </c>
      <c r="K141" s="27">
        <v>8.6999999999999993</v>
      </c>
      <c r="L141" s="28">
        <v>17.7</v>
      </c>
      <c r="M141" s="55">
        <v>160.5</v>
      </c>
    </row>
    <row r="142" spans="2:13" ht="12.75" customHeight="1">
      <c r="B142" s="95" t="s">
        <v>72</v>
      </c>
      <c r="C142" s="164"/>
      <c r="D142" s="26">
        <v>200</v>
      </c>
      <c r="E142" s="28">
        <v>1</v>
      </c>
      <c r="F142" s="28"/>
      <c r="G142" s="28">
        <v>19.8</v>
      </c>
      <c r="H142" s="28">
        <v>80</v>
      </c>
      <c r="I142" s="26">
        <v>200</v>
      </c>
      <c r="J142" s="55">
        <v>1</v>
      </c>
      <c r="K142" s="28"/>
      <c r="L142" s="28">
        <v>19.8</v>
      </c>
      <c r="M142" s="28">
        <v>80</v>
      </c>
    </row>
    <row r="143" spans="2:13" ht="12.75" customHeight="1">
      <c r="B143" s="99" t="s">
        <v>3</v>
      </c>
      <c r="C143" s="107"/>
      <c r="D143" s="26">
        <v>40</v>
      </c>
      <c r="E143" s="27">
        <v>2</v>
      </c>
      <c r="F143" s="28">
        <v>0.4</v>
      </c>
      <c r="G143" s="27">
        <v>18.399999999999999</v>
      </c>
      <c r="H143" s="28">
        <v>88</v>
      </c>
      <c r="I143" s="32">
        <v>50</v>
      </c>
      <c r="J143" s="28">
        <v>2.5</v>
      </c>
      <c r="K143" s="27">
        <v>0.5</v>
      </c>
      <c r="L143" s="28">
        <v>23</v>
      </c>
      <c r="M143" s="55">
        <v>110</v>
      </c>
    </row>
    <row r="144" spans="2:13" ht="12.75" customHeight="1">
      <c r="B144" s="102" t="s">
        <v>119</v>
      </c>
      <c r="C144" s="132"/>
      <c r="D144" s="34">
        <v>120</v>
      </c>
      <c r="E144" s="35">
        <v>0.5</v>
      </c>
      <c r="F144" s="36">
        <v>0.4</v>
      </c>
      <c r="G144" s="35">
        <v>11.4</v>
      </c>
      <c r="H144" s="36">
        <v>50.4</v>
      </c>
      <c r="I144" s="37">
        <v>150</v>
      </c>
      <c r="J144" s="36">
        <v>0.6</v>
      </c>
      <c r="K144" s="35">
        <v>0.5</v>
      </c>
      <c r="L144" s="36">
        <v>14.2</v>
      </c>
      <c r="M144" s="38">
        <v>63</v>
      </c>
    </row>
    <row r="145" spans="2:13" ht="12.75" customHeight="1">
      <c r="B145" s="40"/>
      <c r="C145" s="40"/>
      <c r="D145" s="41"/>
      <c r="E145" s="42">
        <f>SUM(E138:E144)</f>
        <v>23.4</v>
      </c>
      <c r="F145" s="42">
        <f>SUM(F138:F144)</f>
        <v>20.5</v>
      </c>
      <c r="G145" s="42">
        <f>SUM(G138:G144)</f>
        <v>94.9</v>
      </c>
      <c r="H145" s="42">
        <f>SUM(H138:H144)</f>
        <v>650.20000000000005</v>
      </c>
      <c r="I145" s="43"/>
      <c r="J145" s="42">
        <f>SUM(J138:J144)</f>
        <v>23.1</v>
      </c>
      <c r="K145" s="42">
        <f>SUM(K138:K144)</f>
        <v>19.7</v>
      </c>
      <c r="L145" s="42">
        <f>SUM(L138:L144)</f>
        <v>86.8</v>
      </c>
      <c r="M145" s="42">
        <f>SUM(M138:M144)</f>
        <v>609.9</v>
      </c>
    </row>
    <row r="146" spans="2:13" ht="12.75" customHeight="1">
      <c r="B146" s="40"/>
      <c r="C146" s="40"/>
      <c r="D146" s="41"/>
      <c r="E146" s="42"/>
      <c r="F146" s="42"/>
      <c r="G146" s="42"/>
      <c r="H146" s="57">
        <v>0.3</v>
      </c>
      <c r="I146" s="46"/>
      <c r="J146" s="81"/>
      <c r="K146" s="81"/>
      <c r="L146" s="81"/>
      <c r="M146" s="81">
        <v>0.3</v>
      </c>
    </row>
    <row r="147" spans="2:13" ht="12.75" customHeight="1">
      <c r="B147" s="125" t="s">
        <v>22</v>
      </c>
      <c r="C147" s="126"/>
      <c r="D147" s="49" t="s">
        <v>15</v>
      </c>
      <c r="E147" s="50" t="s">
        <v>16</v>
      </c>
      <c r="F147" s="50" t="s">
        <v>17</v>
      </c>
      <c r="G147" s="50" t="s">
        <v>18</v>
      </c>
      <c r="H147" s="50" t="s">
        <v>19</v>
      </c>
      <c r="I147" s="49" t="s">
        <v>15</v>
      </c>
      <c r="J147" s="50" t="s">
        <v>16</v>
      </c>
      <c r="K147" s="50" t="s">
        <v>17</v>
      </c>
      <c r="L147" s="50" t="s">
        <v>18</v>
      </c>
      <c r="M147" s="50" t="s">
        <v>19</v>
      </c>
    </row>
    <row r="148" spans="2:13" ht="12.75" customHeight="1">
      <c r="B148" s="128" t="s">
        <v>103</v>
      </c>
      <c r="C148" s="129"/>
      <c r="D148" s="23">
        <v>100</v>
      </c>
      <c r="E148" s="24">
        <v>9.3000000000000007</v>
      </c>
      <c r="F148" s="25">
        <v>12</v>
      </c>
      <c r="G148" s="24">
        <v>27.1</v>
      </c>
      <c r="H148" s="25">
        <v>254</v>
      </c>
      <c r="I148" s="23">
        <v>100</v>
      </c>
      <c r="J148" s="24">
        <v>9.3000000000000007</v>
      </c>
      <c r="K148" s="25">
        <v>12</v>
      </c>
      <c r="L148" s="24">
        <v>27.1</v>
      </c>
      <c r="M148" s="25">
        <v>254</v>
      </c>
    </row>
    <row r="149" spans="2:13" ht="12.75" customHeight="1">
      <c r="B149" s="159" t="s">
        <v>99</v>
      </c>
      <c r="C149" s="160"/>
      <c r="D149" s="34">
        <v>200</v>
      </c>
      <c r="E149" s="35">
        <v>0.2</v>
      </c>
      <c r="F149" s="36">
        <v>0</v>
      </c>
      <c r="G149" s="35">
        <v>20.2</v>
      </c>
      <c r="H149" s="36">
        <v>82.6</v>
      </c>
      <c r="I149" s="34">
        <v>200</v>
      </c>
      <c r="J149" s="35">
        <v>0.2</v>
      </c>
      <c r="K149" s="36">
        <v>0</v>
      </c>
      <c r="L149" s="35">
        <v>20.2</v>
      </c>
      <c r="M149" s="36">
        <v>82.6</v>
      </c>
    </row>
    <row r="150" spans="2:13" ht="12.75" customHeight="1">
      <c r="B150" s="40"/>
      <c r="C150" s="40"/>
      <c r="D150" s="41"/>
      <c r="E150" s="67">
        <f>SUM(E148:E149)</f>
        <v>9.5</v>
      </c>
      <c r="F150" s="67">
        <f t="shared" ref="F150:M150" si="2">SUM(F148:F149)</f>
        <v>12</v>
      </c>
      <c r="G150" s="67">
        <f t="shared" si="2"/>
        <v>47.3</v>
      </c>
      <c r="H150" s="67">
        <f t="shared" si="2"/>
        <v>336.6</v>
      </c>
      <c r="I150" s="67"/>
      <c r="J150" s="67">
        <f t="shared" si="2"/>
        <v>9.5</v>
      </c>
      <c r="K150" s="67">
        <f t="shared" si="2"/>
        <v>12</v>
      </c>
      <c r="L150" s="67">
        <f t="shared" si="2"/>
        <v>47.3</v>
      </c>
      <c r="M150" s="67">
        <f t="shared" si="2"/>
        <v>336.6</v>
      </c>
    </row>
    <row r="151" spans="2:13" ht="12.75" customHeight="1">
      <c r="B151" s="40"/>
      <c r="C151" s="40"/>
      <c r="D151" s="41"/>
      <c r="E151" s="40"/>
      <c r="F151" s="40"/>
      <c r="G151" s="40"/>
      <c r="H151" s="57">
        <v>0.15</v>
      </c>
      <c r="I151" s="57"/>
      <c r="J151" s="57"/>
      <c r="K151" s="57"/>
      <c r="L151" s="57"/>
      <c r="M151" s="56">
        <f>M150/2700</f>
        <v>0.12</v>
      </c>
    </row>
    <row r="152" spans="2:13" ht="12.75" customHeight="1">
      <c r="B152" s="115" t="s">
        <v>23</v>
      </c>
      <c r="C152" s="116"/>
      <c r="D152" s="72"/>
      <c r="E152" s="82">
        <f>SUM(E135+E145+E150)</f>
        <v>50.3</v>
      </c>
      <c r="F152" s="82">
        <f>SUM(F135+F145+F150)</f>
        <v>50.9</v>
      </c>
      <c r="G152" s="82">
        <f>SUM(G135+G145+G150)</f>
        <v>200.2</v>
      </c>
      <c r="H152" s="82">
        <f>SUM(H135+H145+H150)</f>
        <v>1462.5</v>
      </c>
      <c r="I152" s="82"/>
      <c r="J152" s="82">
        <f>SUM(J135+J145+J150)</f>
        <v>59</v>
      </c>
      <c r="K152" s="82">
        <f>SUM(K135+K145+K150)</f>
        <v>60.9</v>
      </c>
      <c r="L152" s="82">
        <f>SUM(L135+L145+L150)</f>
        <v>208.5</v>
      </c>
      <c r="M152" s="82">
        <f>SUM(M135+M145+M150)</f>
        <v>1624</v>
      </c>
    </row>
    <row r="153" spans="2:13" ht="12.75" customHeight="1">
      <c r="B153" s="39"/>
      <c r="C153" s="39"/>
      <c r="D153" s="29"/>
      <c r="E153" s="29"/>
      <c r="F153" s="29"/>
      <c r="G153" s="29"/>
      <c r="H153" s="57"/>
      <c r="I153" s="29"/>
      <c r="J153" s="29"/>
      <c r="K153" s="29"/>
      <c r="L153" s="29"/>
      <c r="M153" s="57"/>
    </row>
    <row r="154" spans="2:13" ht="12.75" customHeight="1">
      <c r="B154" s="161" t="s">
        <v>28</v>
      </c>
      <c r="C154" s="161"/>
      <c r="D154" s="40"/>
      <c r="E154" s="83">
        <f>SUM(E41+E68+E96+E124+E152)/5</f>
        <v>49.3</v>
      </c>
      <c r="F154" s="83">
        <f>SUM(F41+F68+F96+F124+F152)/5</f>
        <v>58.8</v>
      </c>
      <c r="G154" s="83">
        <f>SUM(G41+G68+G96+G124+G152)/5</f>
        <v>180.8</v>
      </c>
      <c r="H154" s="83">
        <f>SUM(H41+H68+H96+H124+H152)/5</f>
        <v>1481.9</v>
      </c>
      <c r="I154" s="83"/>
      <c r="J154" s="83">
        <f>SUM(J41+J68+J96+J124+J152)/5</f>
        <v>65.2</v>
      </c>
      <c r="K154" s="83">
        <f>SUM(K41+K68+K96+K124+K152)/5</f>
        <v>67.599999999999994</v>
      </c>
      <c r="L154" s="83">
        <f>SUM(L41+L68+L96+L124+L152)/5</f>
        <v>201.9</v>
      </c>
      <c r="M154" s="83">
        <f>SUM(M41+M68+M96+M124+M152)/5</f>
        <v>1691.8</v>
      </c>
    </row>
    <row r="155" spans="2:13" ht="12.75" customHeight="1">
      <c r="B155" s="39"/>
      <c r="C155" s="39"/>
      <c r="D155" s="29"/>
      <c r="E155" s="29">
        <v>1</v>
      </c>
      <c r="F155" s="29">
        <f>F154/E154</f>
        <v>1.2</v>
      </c>
      <c r="G155" s="29">
        <f>G154/E154</f>
        <v>3.7</v>
      </c>
      <c r="H155" s="29"/>
      <c r="I155" s="29"/>
      <c r="J155" s="29">
        <v>1</v>
      </c>
      <c r="K155" s="29">
        <f>K154/J154</f>
        <v>1</v>
      </c>
      <c r="L155" s="29">
        <f>L154/J154</f>
        <v>3.1</v>
      </c>
      <c r="M155" s="29"/>
    </row>
    <row r="156" spans="2:13" ht="12.75" customHeight="1">
      <c r="B156" s="39"/>
      <c r="C156" s="3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2:13" ht="24.75" customHeight="1"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</row>
    <row r="158" spans="2:13" ht="12.75" customHeight="1">
      <c r="B158" s="162" t="s">
        <v>29</v>
      </c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</row>
    <row r="159" spans="2:13" ht="12.75" customHeight="1">
      <c r="B159" s="117" t="s">
        <v>6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</row>
    <row r="160" spans="2:13" ht="12.75" customHeight="1">
      <c r="B160" s="118" t="s">
        <v>1</v>
      </c>
      <c r="C160" s="119"/>
      <c r="D160" s="122" t="s">
        <v>13</v>
      </c>
      <c r="E160" s="123"/>
      <c r="F160" s="123"/>
      <c r="G160" s="123"/>
      <c r="H160" s="124"/>
      <c r="I160" s="122" t="s">
        <v>14</v>
      </c>
      <c r="J160" s="123"/>
      <c r="K160" s="123"/>
      <c r="L160" s="123"/>
      <c r="M160" s="124"/>
    </row>
    <row r="161" spans="2:13" ht="12.75" customHeight="1">
      <c r="B161" s="120"/>
      <c r="C161" s="121"/>
      <c r="D161" s="61" t="s">
        <v>15</v>
      </c>
      <c r="E161" s="50" t="s">
        <v>16</v>
      </c>
      <c r="F161" s="50" t="s">
        <v>17</v>
      </c>
      <c r="G161" s="50" t="s">
        <v>18</v>
      </c>
      <c r="H161" s="50" t="s">
        <v>19</v>
      </c>
      <c r="I161" s="61" t="s">
        <v>15</v>
      </c>
      <c r="J161" s="50" t="s">
        <v>16</v>
      </c>
      <c r="K161" s="50" t="s">
        <v>17</v>
      </c>
      <c r="L161" s="50" t="s">
        <v>18</v>
      </c>
      <c r="M161" s="50" t="s">
        <v>19</v>
      </c>
    </row>
    <row r="162" spans="2:13" ht="12.75" customHeight="1">
      <c r="B162" s="97" t="s">
        <v>60</v>
      </c>
      <c r="C162" s="133"/>
      <c r="D162" s="84" t="s">
        <v>46</v>
      </c>
      <c r="E162" s="24">
        <v>4.7</v>
      </c>
      <c r="F162" s="25">
        <v>5.9</v>
      </c>
      <c r="G162" s="24">
        <v>0</v>
      </c>
      <c r="H162" s="25">
        <v>74</v>
      </c>
      <c r="I162" s="84" t="s">
        <v>69</v>
      </c>
      <c r="J162" s="24">
        <v>5.9</v>
      </c>
      <c r="K162" s="25">
        <v>7.4</v>
      </c>
      <c r="L162" s="24">
        <v>0</v>
      </c>
      <c r="M162" s="25">
        <v>93</v>
      </c>
    </row>
    <row r="163" spans="2:13" ht="12.75" customHeight="1">
      <c r="B163" s="95" t="s">
        <v>73</v>
      </c>
      <c r="C163" s="157"/>
      <c r="D163" s="26">
        <v>46</v>
      </c>
      <c r="E163" s="55">
        <v>4.8</v>
      </c>
      <c r="F163" s="55">
        <v>4</v>
      </c>
      <c r="G163" s="55">
        <v>0.2</v>
      </c>
      <c r="H163" s="55">
        <v>56</v>
      </c>
      <c r="I163" s="26">
        <v>46</v>
      </c>
      <c r="J163" s="55">
        <v>4.8</v>
      </c>
      <c r="K163" s="55">
        <v>4</v>
      </c>
      <c r="L163" s="55">
        <v>0.2</v>
      </c>
      <c r="M163" s="28">
        <v>56</v>
      </c>
    </row>
    <row r="164" spans="2:13" ht="12.75" customHeight="1">
      <c r="B164" s="95" t="s">
        <v>101</v>
      </c>
      <c r="C164" s="157"/>
      <c r="D164" s="85">
        <v>100</v>
      </c>
      <c r="E164" s="27">
        <v>4.2</v>
      </c>
      <c r="F164" s="28">
        <v>6.8</v>
      </c>
      <c r="G164" s="27">
        <v>24</v>
      </c>
      <c r="H164" s="28">
        <v>176</v>
      </c>
      <c r="I164" s="53">
        <v>150</v>
      </c>
      <c r="J164" s="27">
        <v>6.3</v>
      </c>
      <c r="K164" s="28">
        <v>10.199999999999999</v>
      </c>
      <c r="L164" s="27">
        <v>36</v>
      </c>
      <c r="M164" s="28">
        <v>264</v>
      </c>
    </row>
    <row r="165" spans="2:13" ht="12.75" customHeight="1">
      <c r="B165" s="99" t="s">
        <v>37</v>
      </c>
      <c r="C165" s="107"/>
      <c r="D165" s="26" t="s">
        <v>38</v>
      </c>
      <c r="E165" s="30">
        <v>0.2</v>
      </c>
      <c r="F165" s="31">
        <v>0</v>
      </c>
      <c r="G165" s="30">
        <v>15.2</v>
      </c>
      <c r="H165" s="31">
        <v>59</v>
      </c>
      <c r="I165" s="32" t="s">
        <v>38</v>
      </c>
      <c r="J165" s="31">
        <v>0.2</v>
      </c>
      <c r="K165" s="30">
        <v>0</v>
      </c>
      <c r="L165" s="31">
        <v>15.2</v>
      </c>
      <c r="M165" s="33">
        <v>59</v>
      </c>
    </row>
    <row r="166" spans="2:13" ht="12.75" customHeight="1">
      <c r="B166" s="108" t="s">
        <v>20</v>
      </c>
      <c r="C166" s="109"/>
      <c r="D166" s="34">
        <v>30</v>
      </c>
      <c r="E166" s="35">
        <v>2.2999999999999998</v>
      </c>
      <c r="F166" s="36">
        <v>0.9</v>
      </c>
      <c r="G166" s="35">
        <v>15.2</v>
      </c>
      <c r="H166" s="36">
        <v>79.2</v>
      </c>
      <c r="I166" s="37">
        <v>40</v>
      </c>
      <c r="J166" s="36">
        <v>3.1</v>
      </c>
      <c r="K166" s="35">
        <v>1.2</v>
      </c>
      <c r="L166" s="36">
        <v>20.2</v>
      </c>
      <c r="M166" s="38">
        <v>105.6</v>
      </c>
    </row>
    <row r="167" spans="2:13" ht="12.75" customHeight="1">
      <c r="B167" s="40"/>
      <c r="C167" s="40"/>
      <c r="D167" s="41"/>
      <c r="E167" s="67">
        <f>SUM(E162:E166)</f>
        <v>16.2</v>
      </c>
      <c r="F167" s="67">
        <f>SUM(F162:F166)</f>
        <v>17.600000000000001</v>
      </c>
      <c r="G167" s="67">
        <f>SUM(G162:G166)</f>
        <v>54.6</v>
      </c>
      <c r="H167" s="67">
        <f>SUM(H162:H166)</f>
        <v>444.2</v>
      </c>
      <c r="I167" s="43"/>
      <c r="J167" s="67">
        <f>SUM(J162:J166)</f>
        <v>20.3</v>
      </c>
      <c r="K167" s="67">
        <f>SUM(K162:K166)</f>
        <v>22.8</v>
      </c>
      <c r="L167" s="67">
        <f>SUM(L162:L166)</f>
        <v>71.599999999999994</v>
      </c>
      <c r="M167" s="67">
        <f>SUM(M162:M166)</f>
        <v>577.6</v>
      </c>
    </row>
    <row r="168" spans="2:13" ht="12.75" customHeight="1">
      <c r="B168" s="40"/>
      <c r="C168" s="40"/>
      <c r="D168" s="41"/>
      <c r="E168" s="40"/>
      <c r="F168" s="40"/>
      <c r="G168" s="40"/>
      <c r="H168" s="57">
        <v>0.2</v>
      </c>
      <c r="I168" s="46"/>
      <c r="J168" s="57"/>
      <c r="K168" s="57"/>
      <c r="L168" s="57"/>
      <c r="M168" s="56">
        <f>M167/2700</f>
        <v>0.21</v>
      </c>
    </row>
    <row r="169" spans="2:13" ht="12.75" customHeight="1">
      <c r="B169" s="110" t="s">
        <v>0</v>
      </c>
      <c r="C169" s="111"/>
      <c r="D169" s="49" t="s">
        <v>15</v>
      </c>
      <c r="E169" s="50" t="s">
        <v>16</v>
      </c>
      <c r="F169" s="50" t="s">
        <v>17</v>
      </c>
      <c r="G169" s="50" t="s">
        <v>18</v>
      </c>
      <c r="H169" s="50" t="s">
        <v>19</v>
      </c>
      <c r="I169" s="49" t="s">
        <v>15</v>
      </c>
      <c r="J169" s="50" t="s">
        <v>16</v>
      </c>
      <c r="K169" s="50" t="s">
        <v>17</v>
      </c>
      <c r="L169" s="50" t="s">
        <v>18</v>
      </c>
      <c r="M169" s="50" t="s">
        <v>19</v>
      </c>
    </row>
    <row r="170" spans="2:13" ht="12.75" customHeight="1">
      <c r="B170" s="97" t="s">
        <v>118</v>
      </c>
      <c r="C170" s="112"/>
      <c r="D170" s="23">
        <v>50</v>
      </c>
      <c r="E170" s="24">
        <v>0.6</v>
      </c>
      <c r="F170" s="25">
        <v>1.7</v>
      </c>
      <c r="G170" s="24">
        <v>2.5</v>
      </c>
      <c r="H170" s="25">
        <v>42.1</v>
      </c>
      <c r="I170" s="23">
        <v>50</v>
      </c>
      <c r="J170" s="24">
        <v>0.6</v>
      </c>
      <c r="K170" s="25">
        <v>1.7</v>
      </c>
      <c r="L170" s="24">
        <v>2.5</v>
      </c>
      <c r="M170" s="25">
        <v>42.1</v>
      </c>
    </row>
    <row r="171" spans="2:13" ht="12.75" customHeight="1">
      <c r="B171" s="99" t="s">
        <v>27</v>
      </c>
      <c r="C171" s="107"/>
      <c r="D171" s="26" t="s">
        <v>66</v>
      </c>
      <c r="E171" s="27">
        <v>2.2999999999999998</v>
      </c>
      <c r="F171" s="28">
        <v>7.3</v>
      </c>
      <c r="G171" s="27">
        <v>15.3</v>
      </c>
      <c r="H171" s="28">
        <v>131</v>
      </c>
      <c r="I171" s="26"/>
      <c r="J171" s="27"/>
      <c r="K171" s="28"/>
      <c r="L171" s="27"/>
      <c r="M171" s="28"/>
    </row>
    <row r="172" spans="2:13" ht="12.75" customHeight="1">
      <c r="B172" s="95" t="s">
        <v>94</v>
      </c>
      <c r="C172" s="96"/>
      <c r="D172" s="26">
        <v>65</v>
      </c>
      <c r="E172" s="27">
        <v>13.4</v>
      </c>
      <c r="F172" s="28">
        <v>10.7</v>
      </c>
      <c r="G172" s="27">
        <v>8.9</v>
      </c>
      <c r="H172" s="28">
        <v>183.3</v>
      </c>
      <c r="I172" s="32">
        <v>100</v>
      </c>
      <c r="J172" s="28">
        <v>20.7</v>
      </c>
      <c r="K172" s="27">
        <v>16.399999999999999</v>
      </c>
      <c r="L172" s="28">
        <v>13.7</v>
      </c>
      <c r="M172" s="55">
        <v>282</v>
      </c>
    </row>
    <row r="173" spans="2:13" ht="12.75" customHeight="1">
      <c r="B173" s="95" t="s">
        <v>90</v>
      </c>
      <c r="C173" s="96"/>
      <c r="D173" s="26">
        <v>100</v>
      </c>
      <c r="E173" s="27">
        <v>2</v>
      </c>
      <c r="F173" s="28">
        <v>2.1</v>
      </c>
      <c r="G173" s="27">
        <v>12.6</v>
      </c>
      <c r="H173" s="28">
        <v>77</v>
      </c>
      <c r="I173" s="32">
        <v>150</v>
      </c>
      <c r="J173" s="28">
        <v>3</v>
      </c>
      <c r="K173" s="27">
        <v>3.1</v>
      </c>
      <c r="L173" s="28">
        <v>18.899999999999999</v>
      </c>
      <c r="M173" s="55">
        <v>115.5</v>
      </c>
    </row>
    <row r="174" spans="2:13" ht="12.75" customHeight="1">
      <c r="B174" s="99" t="s">
        <v>65</v>
      </c>
      <c r="C174" s="107"/>
      <c r="D174" s="26">
        <v>200</v>
      </c>
      <c r="E174" s="27">
        <v>0.4</v>
      </c>
      <c r="F174" s="28">
        <v>0.2</v>
      </c>
      <c r="G174" s="27">
        <v>18.2</v>
      </c>
      <c r="H174" s="28">
        <v>72</v>
      </c>
      <c r="I174" s="32">
        <v>200</v>
      </c>
      <c r="J174" s="28">
        <v>0.4</v>
      </c>
      <c r="K174" s="27">
        <v>0.2</v>
      </c>
      <c r="L174" s="28">
        <v>18.2</v>
      </c>
      <c r="M174" s="55">
        <v>72</v>
      </c>
    </row>
    <row r="175" spans="2:13" ht="12.75" customHeight="1">
      <c r="B175" s="108" t="s">
        <v>3</v>
      </c>
      <c r="C175" s="109"/>
      <c r="D175" s="34">
        <v>40</v>
      </c>
      <c r="E175" s="35">
        <v>2</v>
      </c>
      <c r="F175" s="36">
        <v>0.4</v>
      </c>
      <c r="G175" s="35">
        <v>18.399999999999999</v>
      </c>
      <c r="H175" s="36">
        <v>88</v>
      </c>
      <c r="I175" s="37">
        <v>50</v>
      </c>
      <c r="J175" s="36">
        <v>2.5</v>
      </c>
      <c r="K175" s="35">
        <v>0.5</v>
      </c>
      <c r="L175" s="36">
        <v>23</v>
      </c>
      <c r="M175" s="38">
        <v>110</v>
      </c>
    </row>
    <row r="176" spans="2:13" ht="12.75" customHeight="1">
      <c r="B176" s="40"/>
      <c r="C176" s="40"/>
      <c r="D176" s="41"/>
      <c r="E176" s="67">
        <f>SUM(E170:E175)</f>
        <v>20.7</v>
      </c>
      <c r="F176" s="67">
        <f>SUM(F170:F175)</f>
        <v>22.4</v>
      </c>
      <c r="G176" s="67">
        <f>SUM(G170:G175)</f>
        <v>75.900000000000006</v>
      </c>
      <c r="H176" s="67">
        <f>SUM(H170:H175)</f>
        <v>593.4</v>
      </c>
      <c r="I176" s="43"/>
      <c r="J176" s="67">
        <f>SUM(J170:J175)</f>
        <v>27.2</v>
      </c>
      <c r="K176" s="67">
        <f>SUM(K170:K175)</f>
        <v>21.9</v>
      </c>
      <c r="L176" s="67">
        <f>SUM(L170:L175)</f>
        <v>76.3</v>
      </c>
      <c r="M176" s="67">
        <f>SUM(M170:M175)</f>
        <v>621.6</v>
      </c>
    </row>
    <row r="177" spans="2:13" ht="12.75" customHeight="1">
      <c r="B177" s="40"/>
      <c r="C177" s="40"/>
      <c r="D177" s="41"/>
      <c r="E177" s="67"/>
      <c r="F177" s="67"/>
      <c r="G177" s="67"/>
      <c r="H177" s="14">
        <v>0.3</v>
      </c>
      <c r="I177" s="46"/>
      <c r="J177" s="48"/>
      <c r="K177" s="48"/>
      <c r="L177" s="48"/>
      <c r="M177" s="48">
        <v>0.3</v>
      </c>
    </row>
    <row r="178" spans="2:13" ht="12.75" customHeight="1">
      <c r="B178" s="125" t="s">
        <v>22</v>
      </c>
      <c r="C178" s="126"/>
      <c r="D178" s="49" t="s">
        <v>15</v>
      </c>
      <c r="E178" s="50" t="s">
        <v>16</v>
      </c>
      <c r="F178" s="50" t="s">
        <v>17</v>
      </c>
      <c r="G178" s="50" t="s">
        <v>18</v>
      </c>
      <c r="H178" s="50" t="s">
        <v>19</v>
      </c>
      <c r="I178" s="49" t="s">
        <v>15</v>
      </c>
      <c r="J178" s="50" t="s">
        <v>16</v>
      </c>
      <c r="K178" s="50" t="s">
        <v>17</v>
      </c>
      <c r="L178" s="50" t="s">
        <v>18</v>
      </c>
      <c r="M178" s="50" t="s">
        <v>19</v>
      </c>
    </row>
    <row r="179" spans="2:13" ht="12.75" customHeight="1">
      <c r="B179" s="97" t="s">
        <v>123</v>
      </c>
      <c r="C179" s="98"/>
      <c r="D179" s="23">
        <v>60</v>
      </c>
      <c r="E179" s="24">
        <v>3.4</v>
      </c>
      <c r="F179" s="25">
        <v>3</v>
      </c>
      <c r="G179" s="24">
        <v>34.799999999999997</v>
      </c>
      <c r="H179" s="25">
        <v>180</v>
      </c>
      <c r="I179" s="23">
        <v>60</v>
      </c>
      <c r="J179" s="24">
        <v>3.4</v>
      </c>
      <c r="K179" s="25">
        <v>3</v>
      </c>
      <c r="L179" s="24">
        <v>34.799999999999997</v>
      </c>
      <c r="M179" s="25">
        <v>180</v>
      </c>
    </row>
    <row r="180" spans="2:13" ht="12.75" customHeight="1">
      <c r="B180" s="104" t="s">
        <v>75</v>
      </c>
      <c r="C180" s="105"/>
      <c r="D180" s="26">
        <v>200</v>
      </c>
      <c r="E180" s="27">
        <v>5.8</v>
      </c>
      <c r="F180" s="28">
        <v>5</v>
      </c>
      <c r="G180" s="27">
        <v>8</v>
      </c>
      <c r="H180" s="28">
        <v>106</v>
      </c>
      <c r="I180" s="26">
        <v>200</v>
      </c>
      <c r="J180" s="27">
        <v>5.8</v>
      </c>
      <c r="K180" s="28">
        <v>5</v>
      </c>
      <c r="L180" s="27">
        <v>8</v>
      </c>
      <c r="M180" s="28">
        <v>106</v>
      </c>
    </row>
    <row r="181" spans="2:13" ht="12.75" customHeight="1">
      <c r="B181" s="102" t="s">
        <v>119</v>
      </c>
      <c r="C181" s="132"/>
      <c r="D181" s="34">
        <v>120</v>
      </c>
      <c r="E181" s="35">
        <v>0.5</v>
      </c>
      <c r="F181" s="36">
        <v>0.5</v>
      </c>
      <c r="G181" s="35">
        <v>11.8</v>
      </c>
      <c r="H181" s="36">
        <v>54</v>
      </c>
      <c r="I181" s="34">
        <v>150</v>
      </c>
      <c r="J181" s="38">
        <v>0.6</v>
      </c>
      <c r="K181" s="35">
        <v>0.6</v>
      </c>
      <c r="L181" s="36">
        <v>14.7</v>
      </c>
      <c r="M181" s="38">
        <v>67.5</v>
      </c>
    </row>
    <row r="182" spans="2:13" ht="12.75" customHeight="1">
      <c r="B182" s="40"/>
      <c r="C182" s="40"/>
      <c r="D182" s="40"/>
      <c r="E182" s="42">
        <f>SUM(E179:E181)</f>
        <v>9.6999999999999993</v>
      </c>
      <c r="F182" s="42">
        <f t="shared" ref="F182:M182" si="3">SUM(F179:F181)</f>
        <v>8.5</v>
      </c>
      <c r="G182" s="42">
        <f t="shared" si="3"/>
        <v>54.6</v>
      </c>
      <c r="H182" s="42">
        <f t="shared" si="3"/>
        <v>340</v>
      </c>
      <c r="I182" s="42"/>
      <c r="J182" s="42">
        <f t="shared" si="3"/>
        <v>9.8000000000000007</v>
      </c>
      <c r="K182" s="42">
        <f t="shared" si="3"/>
        <v>8.6</v>
      </c>
      <c r="L182" s="42">
        <f t="shared" si="3"/>
        <v>57.5</v>
      </c>
      <c r="M182" s="42">
        <f t="shared" si="3"/>
        <v>353.5</v>
      </c>
    </row>
    <row r="183" spans="2:13" ht="12.75" customHeight="1">
      <c r="B183" s="40"/>
      <c r="C183" s="40"/>
      <c r="D183" s="40"/>
      <c r="E183" s="40"/>
      <c r="F183" s="40"/>
      <c r="G183" s="40"/>
      <c r="H183" s="56">
        <f>H182/2300</f>
        <v>0.15</v>
      </c>
      <c r="I183" s="57"/>
      <c r="J183" s="57"/>
      <c r="K183" s="57"/>
      <c r="L183" s="57"/>
      <c r="M183" s="56">
        <f>M182/2700</f>
        <v>0.13</v>
      </c>
    </row>
    <row r="184" spans="2:13" ht="12.75" customHeight="1">
      <c r="B184" s="115" t="s">
        <v>23</v>
      </c>
      <c r="C184" s="116"/>
      <c r="D184" s="50"/>
      <c r="E184" s="58">
        <f>SUM(E167+E176+E182)</f>
        <v>46.6</v>
      </c>
      <c r="F184" s="58">
        <f>SUM(F167+F176+F182)</f>
        <v>48.5</v>
      </c>
      <c r="G184" s="58">
        <f>SUM(G167+G176+G182)</f>
        <v>185.1</v>
      </c>
      <c r="H184" s="58">
        <f>SUM(H167+H176+H182)</f>
        <v>1377.6</v>
      </c>
      <c r="I184" s="58"/>
      <c r="J184" s="58">
        <f>SUM(J167+J176+J182)</f>
        <v>57.3</v>
      </c>
      <c r="K184" s="58">
        <f>SUM(K167+K176+K182)</f>
        <v>53.3</v>
      </c>
      <c r="L184" s="58">
        <f>SUM(L167+L176+L182)</f>
        <v>205.4</v>
      </c>
      <c r="M184" s="58">
        <f>SUM(M167+M176+M182)</f>
        <v>1552.7</v>
      </c>
    </row>
    <row r="185" spans="2:13" ht="12.75" customHeight="1">
      <c r="B185" s="40"/>
      <c r="C185" s="39"/>
      <c r="D185" s="59"/>
      <c r="E185" s="40"/>
      <c r="F185" s="29"/>
      <c r="G185" s="29"/>
      <c r="H185" s="57"/>
      <c r="I185" s="59"/>
      <c r="J185" s="40"/>
      <c r="K185" s="29"/>
      <c r="L185" s="29"/>
      <c r="M185" s="57"/>
    </row>
    <row r="186" spans="2:13" ht="12.75" customHeight="1">
      <c r="B186" s="40"/>
      <c r="C186" s="39"/>
      <c r="D186" s="64"/>
      <c r="E186" s="29"/>
      <c r="F186" s="29"/>
      <c r="G186" s="29"/>
      <c r="H186" s="29"/>
      <c r="I186" s="64"/>
      <c r="J186" s="29"/>
      <c r="K186" s="29"/>
      <c r="L186" s="29"/>
      <c r="M186" s="29"/>
    </row>
    <row r="187" spans="2:13" ht="12.75" customHeight="1">
      <c r="B187" s="165" t="s">
        <v>7</v>
      </c>
      <c r="C187" s="165"/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</row>
    <row r="188" spans="2:13" ht="12.75" customHeight="1">
      <c r="B188" s="118" t="s">
        <v>1</v>
      </c>
      <c r="C188" s="119"/>
      <c r="D188" s="122" t="s">
        <v>13</v>
      </c>
      <c r="E188" s="123"/>
      <c r="F188" s="123"/>
      <c r="G188" s="123"/>
      <c r="H188" s="124"/>
      <c r="I188" s="122" t="s">
        <v>14</v>
      </c>
      <c r="J188" s="123"/>
      <c r="K188" s="123"/>
      <c r="L188" s="123"/>
      <c r="M188" s="124"/>
    </row>
    <row r="189" spans="2:13" ht="12.75" customHeight="1">
      <c r="B189" s="120"/>
      <c r="C189" s="121"/>
      <c r="D189" s="61" t="s">
        <v>15</v>
      </c>
      <c r="E189" s="50" t="s">
        <v>16</v>
      </c>
      <c r="F189" s="50" t="s">
        <v>17</v>
      </c>
      <c r="G189" s="50" t="s">
        <v>18</v>
      </c>
      <c r="H189" s="50" t="s">
        <v>19</v>
      </c>
      <c r="I189" s="61" t="s">
        <v>15</v>
      </c>
      <c r="J189" s="50" t="s">
        <v>16</v>
      </c>
      <c r="K189" s="50" t="s">
        <v>17</v>
      </c>
      <c r="L189" s="50" t="s">
        <v>18</v>
      </c>
      <c r="M189" s="50" t="s">
        <v>19</v>
      </c>
    </row>
    <row r="190" spans="2:13" ht="12.75" customHeight="1">
      <c r="B190" s="97" t="s">
        <v>121</v>
      </c>
      <c r="C190" s="127"/>
      <c r="D190" s="23">
        <v>25</v>
      </c>
      <c r="E190" s="24">
        <v>0.2</v>
      </c>
      <c r="F190" s="25">
        <v>0</v>
      </c>
      <c r="G190" s="24">
        <v>0.5</v>
      </c>
      <c r="H190" s="25">
        <v>2.8</v>
      </c>
      <c r="I190" s="23">
        <v>50</v>
      </c>
      <c r="J190" s="24">
        <v>0.4</v>
      </c>
      <c r="K190" s="25">
        <v>0.1</v>
      </c>
      <c r="L190" s="24">
        <v>1</v>
      </c>
      <c r="M190" s="25">
        <v>5.5</v>
      </c>
    </row>
    <row r="191" spans="2:13" ht="12.75" customHeight="1">
      <c r="B191" s="93" t="s">
        <v>95</v>
      </c>
      <c r="C191" s="94"/>
      <c r="D191" s="78" t="s">
        <v>88</v>
      </c>
      <c r="E191" s="28">
        <v>13.8</v>
      </c>
      <c r="F191" s="27">
        <v>9.6999999999999993</v>
      </c>
      <c r="G191" s="28">
        <v>2.1</v>
      </c>
      <c r="H191" s="55">
        <v>150.69999999999999</v>
      </c>
      <c r="I191" s="79" t="s">
        <v>44</v>
      </c>
      <c r="J191" s="28">
        <v>21.3</v>
      </c>
      <c r="K191" s="27">
        <v>14.9</v>
      </c>
      <c r="L191" s="28">
        <v>3.3</v>
      </c>
      <c r="M191" s="55">
        <v>231.8</v>
      </c>
    </row>
    <row r="192" spans="2:13" ht="12.75" customHeight="1">
      <c r="B192" s="95" t="s">
        <v>61</v>
      </c>
      <c r="C192" s="96"/>
      <c r="D192" s="26">
        <v>100</v>
      </c>
      <c r="E192" s="27">
        <v>1.4</v>
      </c>
      <c r="F192" s="28">
        <v>2.7</v>
      </c>
      <c r="G192" s="27">
        <v>14.9</v>
      </c>
      <c r="H192" s="28">
        <v>90</v>
      </c>
      <c r="I192" s="32">
        <v>150</v>
      </c>
      <c r="J192" s="28">
        <v>2.1</v>
      </c>
      <c r="K192" s="27">
        <v>4.0999999999999996</v>
      </c>
      <c r="L192" s="28">
        <v>22.4</v>
      </c>
      <c r="M192" s="55">
        <v>135</v>
      </c>
    </row>
    <row r="193" spans="2:13" ht="12.75" customHeight="1">
      <c r="B193" s="99" t="s">
        <v>24</v>
      </c>
      <c r="C193" s="107"/>
      <c r="D193" s="66">
        <v>200</v>
      </c>
      <c r="E193" s="31">
        <v>7.8</v>
      </c>
      <c r="F193" s="30">
        <v>6.2</v>
      </c>
      <c r="G193" s="31">
        <v>22</v>
      </c>
      <c r="H193" s="30">
        <v>140</v>
      </c>
      <c r="I193" s="66">
        <v>200</v>
      </c>
      <c r="J193" s="31">
        <v>7.8</v>
      </c>
      <c r="K193" s="30">
        <v>6.2</v>
      </c>
      <c r="L193" s="31">
        <v>22</v>
      </c>
      <c r="M193" s="31">
        <v>140</v>
      </c>
    </row>
    <row r="194" spans="2:13" ht="12.75" customHeight="1">
      <c r="B194" s="108" t="s">
        <v>20</v>
      </c>
      <c r="C194" s="109"/>
      <c r="D194" s="34">
        <v>30</v>
      </c>
      <c r="E194" s="35">
        <v>2.2999999999999998</v>
      </c>
      <c r="F194" s="36">
        <v>0.9</v>
      </c>
      <c r="G194" s="35">
        <v>15.2</v>
      </c>
      <c r="H194" s="36">
        <v>79.2</v>
      </c>
      <c r="I194" s="37">
        <v>40</v>
      </c>
      <c r="J194" s="36">
        <v>3.1</v>
      </c>
      <c r="K194" s="35">
        <v>1.2</v>
      </c>
      <c r="L194" s="36">
        <v>20.2</v>
      </c>
      <c r="M194" s="36">
        <v>105.6</v>
      </c>
    </row>
    <row r="195" spans="2:13" ht="12.75" customHeight="1">
      <c r="B195" s="40"/>
      <c r="C195" s="40"/>
      <c r="D195" s="40"/>
      <c r="E195" s="42">
        <f>SUM(E190:E194)</f>
        <v>25.5</v>
      </c>
      <c r="F195" s="42">
        <f>SUM(F190:F194)</f>
        <v>19.5</v>
      </c>
      <c r="G195" s="42">
        <f>SUM(G190:G194)</f>
        <v>54.7</v>
      </c>
      <c r="H195" s="42">
        <f>SUM(H190:H194)</f>
        <v>462.7</v>
      </c>
      <c r="I195" s="86"/>
      <c r="J195" s="42">
        <f>SUM(J190:J194)</f>
        <v>34.700000000000003</v>
      </c>
      <c r="K195" s="42">
        <f>SUM(K190:K194)</f>
        <v>26.5</v>
      </c>
      <c r="L195" s="42">
        <f>SUM(L190:L194)</f>
        <v>68.900000000000006</v>
      </c>
      <c r="M195" s="42">
        <f>SUM(M190:M194)</f>
        <v>617.9</v>
      </c>
    </row>
    <row r="196" spans="2:13" ht="12.75" customHeight="1">
      <c r="B196" s="40"/>
      <c r="C196" s="40"/>
      <c r="D196" s="40"/>
      <c r="E196" s="40"/>
      <c r="F196" s="40"/>
      <c r="G196" s="40"/>
      <c r="H196" s="57">
        <f>H195/2300</f>
        <v>0.20100000000000001</v>
      </c>
      <c r="I196" s="57"/>
      <c r="J196" s="57"/>
      <c r="K196" s="57"/>
      <c r="L196" s="57"/>
      <c r="M196" s="57">
        <f>M195/2700</f>
        <v>0.22900000000000001</v>
      </c>
    </row>
    <row r="197" spans="2:13" ht="12.75" customHeight="1">
      <c r="B197" s="125" t="s">
        <v>0</v>
      </c>
      <c r="C197" s="126"/>
      <c r="D197" s="49" t="s">
        <v>15</v>
      </c>
      <c r="E197" s="50" t="s">
        <v>16</v>
      </c>
      <c r="F197" s="50" t="s">
        <v>17</v>
      </c>
      <c r="G197" s="50" t="s">
        <v>18</v>
      </c>
      <c r="H197" s="50" t="s">
        <v>19</v>
      </c>
      <c r="I197" s="49" t="s">
        <v>15</v>
      </c>
      <c r="J197" s="50" t="s">
        <v>16</v>
      </c>
      <c r="K197" s="50" t="s">
        <v>17</v>
      </c>
      <c r="L197" s="50" t="s">
        <v>18</v>
      </c>
      <c r="M197" s="50" t="s">
        <v>19</v>
      </c>
    </row>
    <row r="198" spans="2:13" ht="12.75" customHeight="1">
      <c r="B198" s="97" t="s">
        <v>117</v>
      </c>
      <c r="C198" s="127"/>
      <c r="D198" s="23">
        <v>50</v>
      </c>
      <c r="E198" s="24">
        <v>0.3</v>
      </c>
      <c r="F198" s="25">
        <v>0</v>
      </c>
      <c r="G198" s="24">
        <v>1.5</v>
      </c>
      <c r="H198" s="25">
        <v>29.5</v>
      </c>
      <c r="I198" s="23">
        <v>50</v>
      </c>
      <c r="J198" s="24">
        <v>0.3</v>
      </c>
      <c r="K198" s="25">
        <v>0</v>
      </c>
      <c r="L198" s="24">
        <v>1.5</v>
      </c>
      <c r="M198" s="25">
        <v>29.5</v>
      </c>
    </row>
    <row r="199" spans="2:13" ht="12.75" customHeight="1">
      <c r="B199" s="95" t="s">
        <v>97</v>
      </c>
      <c r="C199" s="107"/>
      <c r="D199" s="26">
        <v>250</v>
      </c>
      <c r="E199" s="27">
        <v>3.8</v>
      </c>
      <c r="F199" s="28">
        <v>6</v>
      </c>
      <c r="G199" s="27">
        <v>19.7</v>
      </c>
      <c r="H199" s="28">
        <v>149.19999999999999</v>
      </c>
      <c r="I199" s="26">
        <v>250</v>
      </c>
      <c r="J199" s="27">
        <v>3.8</v>
      </c>
      <c r="K199" s="28">
        <v>6</v>
      </c>
      <c r="L199" s="27">
        <v>19.7</v>
      </c>
      <c r="M199" s="28">
        <v>149.19999999999999</v>
      </c>
    </row>
    <row r="200" spans="2:13" ht="12.75" customHeight="1">
      <c r="B200" s="95" t="s">
        <v>83</v>
      </c>
      <c r="C200" s="96"/>
      <c r="D200" s="26">
        <v>65</v>
      </c>
      <c r="E200" s="27">
        <v>7.2</v>
      </c>
      <c r="F200" s="28">
        <v>15.7</v>
      </c>
      <c r="G200" s="27">
        <v>5.0999999999999996</v>
      </c>
      <c r="H200" s="28">
        <v>191.8</v>
      </c>
      <c r="I200" s="32">
        <v>80</v>
      </c>
      <c r="J200" s="28">
        <v>8.8000000000000007</v>
      </c>
      <c r="K200" s="27">
        <v>19.3</v>
      </c>
      <c r="L200" s="28">
        <v>6.2</v>
      </c>
      <c r="M200" s="55">
        <v>236.1</v>
      </c>
    </row>
    <row r="201" spans="2:13" ht="12.75" customHeight="1">
      <c r="B201" s="95" t="s">
        <v>89</v>
      </c>
      <c r="C201" s="96"/>
      <c r="D201" s="80" t="s">
        <v>44</v>
      </c>
      <c r="E201" s="27">
        <v>2</v>
      </c>
      <c r="F201" s="28">
        <v>5.8</v>
      </c>
      <c r="G201" s="27">
        <v>11.8</v>
      </c>
      <c r="H201" s="28">
        <v>107</v>
      </c>
      <c r="I201" s="79" t="s">
        <v>109</v>
      </c>
      <c r="J201" s="28">
        <v>3</v>
      </c>
      <c r="K201" s="27">
        <v>8.6999999999999993</v>
      </c>
      <c r="L201" s="28">
        <v>17.7</v>
      </c>
      <c r="M201" s="55">
        <v>160.5</v>
      </c>
    </row>
    <row r="202" spans="2:13" ht="12.75" customHeight="1">
      <c r="B202" s="93" t="s">
        <v>120</v>
      </c>
      <c r="C202" s="134"/>
      <c r="D202" s="53">
        <v>200</v>
      </c>
      <c r="E202" s="27">
        <v>1</v>
      </c>
      <c r="F202" s="28">
        <v>0.2</v>
      </c>
      <c r="G202" s="27">
        <v>20.2</v>
      </c>
      <c r="H202" s="28">
        <v>92</v>
      </c>
      <c r="I202" s="54">
        <v>200</v>
      </c>
      <c r="J202" s="28">
        <v>1</v>
      </c>
      <c r="K202" s="27">
        <v>0.2</v>
      </c>
      <c r="L202" s="28">
        <v>20.2</v>
      </c>
      <c r="M202" s="55">
        <v>92</v>
      </c>
    </row>
    <row r="203" spans="2:13" ht="12.75" customHeight="1">
      <c r="B203" s="99" t="s">
        <v>3</v>
      </c>
      <c r="C203" s="107"/>
      <c r="D203" s="26">
        <v>40</v>
      </c>
      <c r="E203" s="27">
        <v>2</v>
      </c>
      <c r="F203" s="28">
        <v>0.4</v>
      </c>
      <c r="G203" s="27">
        <v>18.399999999999999</v>
      </c>
      <c r="H203" s="28">
        <v>88</v>
      </c>
      <c r="I203" s="32">
        <v>50</v>
      </c>
      <c r="J203" s="28">
        <v>2.5</v>
      </c>
      <c r="K203" s="27">
        <v>0.5</v>
      </c>
      <c r="L203" s="28">
        <v>23</v>
      </c>
      <c r="M203" s="55">
        <v>110</v>
      </c>
    </row>
    <row r="204" spans="2:13" ht="12.75" customHeight="1">
      <c r="B204" s="102" t="s">
        <v>119</v>
      </c>
      <c r="C204" s="109"/>
      <c r="D204" s="34">
        <v>120</v>
      </c>
      <c r="E204" s="35">
        <v>0.5</v>
      </c>
      <c r="F204" s="36">
        <v>0.4</v>
      </c>
      <c r="G204" s="35">
        <v>11.4</v>
      </c>
      <c r="H204" s="36">
        <v>50.4</v>
      </c>
      <c r="I204" s="37">
        <v>150</v>
      </c>
      <c r="J204" s="36">
        <v>0.6</v>
      </c>
      <c r="K204" s="35">
        <v>0.5</v>
      </c>
      <c r="L204" s="36">
        <v>14.2</v>
      </c>
      <c r="M204" s="38">
        <v>63</v>
      </c>
    </row>
    <row r="205" spans="2:13" ht="12.75" customHeight="1">
      <c r="B205" s="40"/>
      <c r="C205" s="40"/>
      <c r="D205" s="40"/>
      <c r="E205" s="42">
        <f>SUM(E198:E204)</f>
        <v>16.8</v>
      </c>
      <c r="F205" s="42">
        <f>SUM(F198:F204)</f>
        <v>28.5</v>
      </c>
      <c r="G205" s="42">
        <f>SUM(G198:G204)</f>
        <v>88.1</v>
      </c>
      <c r="H205" s="42">
        <f>SUM(H198:H204)</f>
        <v>707.9</v>
      </c>
      <c r="I205" s="42"/>
      <c r="J205" s="42">
        <f>SUM(J198:J204)</f>
        <v>20</v>
      </c>
      <c r="K205" s="42">
        <f>SUM(K198:K204)</f>
        <v>35.200000000000003</v>
      </c>
      <c r="L205" s="42">
        <f>SUM(L198:L204)</f>
        <v>102.5</v>
      </c>
      <c r="M205" s="42">
        <f>SUM(M198:M204)</f>
        <v>840.3</v>
      </c>
    </row>
    <row r="206" spans="2:13" ht="12.75" customHeight="1">
      <c r="B206" s="40"/>
      <c r="C206" s="40"/>
      <c r="D206" s="40"/>
      <c r="E206" s="40"/>
      <c r="F206" s="40"/>
      <c r="G206" s="40"/>
      <c r="H206" s="56">
        <f>H205/2300</f>
        <v>0.31</v>
      </c>
      <c r="I206" s="57"/>
      <c r="J206" s="57"/>
      <c r="K206" s="57"/>
      <c r="L206" s="57"/>
      <c r="M206" s="57">
        <f>M205/2700</f>
        <v>0.311</v>
      </c>
    </row>
    <row r="207" spans="2:13" ht="12.75" customHeight="1">
      <c r="B207" s="125" t="s">
        <v>22</v>
      </c>
      <c r="C207" s="126"/>
      <c r="D207" s="49" t="s">
        <v>15</v>
      </c>
      <c r="E207" s="50" t="s">
        <v>16</v>
      </c>
      <c r="F207" s="50" t="s">
        <v>17</v>
      </c>
      <c r="G207" s="50" t="s">
        <v>18</v>
      </c>
      <c r="H207" s="50" t="s">
        <v>19</v>
      </c>
      <c r="I207" s="49" t="s">
        <v>15</v>
      </c>
      <c r="J207" s="50" t="s">
        <v>16</v>
      </c>
      <c r="K207" s="50" t="s">
        <v>17</v>
      </c>
      <c r="L207" s="50" t="s">
        <v>18</v>
      </c>
      <c r="M207" s="50" t="s">
        <v>19</v>
      </c>
    </row>
    <row r="208" spans="2:13" ht="13.5" customHeight="1">
      <c r="B208" s="128" t="s">
        <v>114</v>
      </c>
      <c r="C208" s="155"/>
      <c r="D208" s="23">
        <v>100</v>
      </c>
      <c r="E208" s="24">
        <v>14</v>
      </c>
      <c r="F208" s="25">
        <v>7.4</v>
      </c>
      <c r="G208" s="24">
        <v>16.899999999999999</v>
      </c>
      <c r="H208" s="25">
        <v>186</v>
      </c>
      <c r="I208" s="23">
        <v>100</v>
      </c>
      <c r="J208" s="24">
        <v>14</v>
      </c>
      <c r="K208" s="25">
        <v>7.4</v>
      </c>
      <c r="L208" s="24">
        <v>16.899999999999999</v>
      </c>
      <c r="M208" s="25">
        <v>186</v>
      </c>
    </row>
    <row r="209" spans="2:13" ht="13.5" customHeight="1">
      <c r="B209" s="102" t="s">
        <v>78</v>
      </c>
      <c r="C209" s="103"/>
      <c r="D209" s="34">
        <v>200</v>
      </c>
      <c r="E209" s="35">
        <v>0.2</v>
      </c>
      <c r="F209" s="36">
        <v>0.1</v>
      </c>
      <c r="G209" s="35">
        <v>15</v>
      </c>
      <c r="H209" s="36">
        <v>56</v>
      </c>
      <c r="I209" s="34">
        <v>200</v>
      </c>
      <c r="J209" s="35">
        <v>0.2</v>
      </c>
      <c r="K209" s="36">
        <v>0.1</v>
      </c>
      <c r="L209" s="35">
        <v>15</v>
      </c>
      <c r="M209" s="36">
        <v>56</v>
      </c>
    </row>
    <row r="210" spans="2:13" ht="12.75" customHeight="1">
      <c r="B210" s="40"/>
      <c r="C210" s="40"/>
      <c r="D210" s="40"/>
      <c r="E210" s="42">
        <f>SUM(E208:E209)</f>
        <v>14.2</v>
      </c>
      <c r="F210" s="42">
        <f>SUM(F208:F209)</f>
        <v>7.5</v>
      </c>
      <c r="G210" s="42">
        <f>SUM(G208:G209)</f>
        <v>31.9</v>
      </c>
      <c r="H210" s="42">
        <f>SUM(H208:H209)</f>
        <v>242</v>
      </c>
      <c r="I210" s="42"/>
      <c r="J210" s="42">
        <f>SUM(J208:J209)</f>
        <v>14.2</v>
      </c>
      <c r="K210" s="42">
        <f>SUM(K208:K209)</f>
        <v>7.5</v>
      </c>
      <c r="L210" s="42">
        <f>SUM(L208:L209)</f>
        <v>31.9</v>
      </c>
      <c r="M210" s="42">
        <f>SUM(M208:M209)</f>
        <v>242</v>
      </c>
    </row>
    <row r="211" spans="2:13" ht="12.75" customHeight="1">
      <c r="B211" s="40"/>
      <c r="C211" s="40"/>
      <c r="D211" s="40"/>
      <c r="E211" s="40"/>
      <c r="F211" s="40"/>
      <c r="G211" s="40"/>
      <c r="H211" s="56">
        <f>H210/2300</f>
        <v>0.11</v>
      </c>
      <c r="I211" s="57"/>
      <c r="J211" s="57"/>
      <c r="K211" s="57"/>
      <c r="L211" s="57"/>
      <c r="M211" s="56">
        <v>0.1</v>
      </c>
    </row>
    <row r="212" spans="2:13" ht="12.75" customHeight="1">
      <c r="B212" s="115" t="s">
        <v>23</v>
      </c>
      <c r="C212" s="116"/>
      <c r="D212" s="50"/>
      <c r="E212" s="58">
        <f>SUM(E195+E205+E210)</f>
        <v>56.5</v>
      </c>
      <c r="F212" s="58">
        <f>SUM(F195+F205+F210)</f>
        <v>55.5</v>
      </c>
      <c r="G212" s="58">
        <f>SUM(G195+G205+G210)</f>
        <v>174.7</v>
      </c>
      <c r="H212" s="58">
        <f>SUM(H195+H205+H210)</f>
        <v>1412.6</v>
      </c>
      <c r="I212" s="58"/>
      <c r="J212" s="58">
        <f>SUM(J195+J205+J210)</f>
        <v>68.900000000000006</v>
      </c>
      <c r="K212" s="58">
        <f>SUM(K195+K205+K210)</f>
        <v>69.2</v>
      </c>
      <c r="L212" s="58">
        <f>SUM(L195+L205+L210)</f>
        <v>203.3</v>
      </c>
      <c r="M212" s="58">
        <f>SUM(M195+M205+M210)</f>
        <v>1700.2</v>
      </c>
    </row>
    <row r="213" spans="2:13" ht="12.75" customHeight="1">
      <c r="B213" s="40"/>
      <c r="C213" s="39"/>
      <c r="D213" s="64"/>
      <c r="E213" s="29"/>
      <c r="F213" s="29"/>
      <c r="G213" s="29"/>
      <c r="H213" s="57"/>
      <c r="I213" s="64"/>
      <c r="J213" s="29"/>
      <c r="K213" s="29"/>
      <c r="L213" s="29"/>
      <c r="M213" s="57"/>
    </row>
    <row r="214" spans="2:13" ht="12.75" customHeight="1">
      <c r="B214" s="40"/>
      <c r="C214" s="39"/>
      <c r="D214" s="64"/>
      <c r="E214" s="29"/>
      <c r="F214" s="29"/>
      <c r="G214" s="29"/>
      <c r="H214" s="29"/>
      <c r="I214" s="64"/>
      <c r="J214" s="29"/>
      <c r="K214" s="29"/>
      <c r="L214" s="29"/>
      <c r="M214" s="29"/>
    </row>
    <row r="215" spans="2:13" ht="12.75" customHeight="1">
      <c r="B215" s="117" t="s">
        <v>8</v>
      </c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</row>
    <row r="216" spans="2:13" ht="12.75" customHeight="1">
      <c r="B216" s="118" t="s">
        <v>1</v>
      </c>
      <c r="C216" s="119"/>
      <c r="D216" s="122" t="s">
        <v>13</v>
      </c>
      <c r="E216" s="123"/>
      <c r="F216" s="123"/>
      <c r="G216" s="123"/>
      <c r="H216" s="124"/>
      <c r="I216" s="122" t="s">
        <v>14</v>
      </c>
      <c r="J216" s="123"/>
      <c r="K216" s="123"/>
      <c r="L216" s="123"/>
      <c r="M216" s="124"/>
    </row>
    <row r="217" spans="2:13" ht="12.75" customHeight="1">
      <c r="B217" s="120"/>
      <c r="C217" s="121"/>
      <c r="D217" s="61" t="s">
        <v>15</v>
      </c>
      <c r="E217" s="50" t="s">
        <v>16</v>
      </c>
      <c r="F217" s="50" t="s">
        <v>17</v>
      </c>
      <c r="G217" s="50" t="s">
        <v>18</v>
      </c>
      <c r="H217" s="50" t="s">
        <v>19</v>
      </c>
      <c r="I217" s="61" t="s">
        <v>15</v>
      </c>
      <c r="J217" s="50" t="s">
        <v>16</v>
      </c>
      <c r="K217" s="50" t="s">
        <v>17</v>
      </c>
      <c r="L217" s="50" t="s">
        <v>18</v>
      </c>
      <c r="M217" s="50" t="s">
        <v>19</v>
      </c>
    </row>
    <row r="218" spans="2:13" ht="12.75" customHeight="1">
      <c r="B218" s="97" t="s">
        <v>117</v>
      </c>
      <c r="C218" s="127"/>
      <c r="D218" s="23">
        <v>25</v>
      </c>
      <c r="E218" s="24">
        <v>0.3</v>
      </c>
      <c r="F218" s="25">
        <v>0</v>
      </c>
      <c r="G218" s="24">
        <v>1</v>
      </c>
      <c r="H218" s="25">
        <v>5.8</v>
      </c>
      <c r="I218" s="23">
        <v>50</v>
      </c>
      <c r="J218" s="24">
        <v>0.6</v>
      </c>
      <c r="K218" s="25">
        <v>0</v>
      </c>
      <c r="L218" s="24">
        <v>2</v>
      </c>
      <c r="M218" s="25">
        <v>11.6</v>
      </c>
    </row>
    <row r="219" spans="2:13" ht="12.75" customHeight="1">
      <c r="B219" s="93" t="s">
        <v>92</v>
      </c>
      <c r="C219" s="171"/>
      <c r="D219" s="87">
        <v>60</v>
      </c>
      <c r="E219" s="27">
        <v>4.4000000000000004</v>
      </c>
      <c r="F219" s="28">
        <v>14.4</v>
      </c>
      <c r="G219" s="27">
        <v>1</v>
      </c>
      <c r="H219" s="28">
        <v>17.7</v>
      </c>
      <c r="I219" s="26">
        <v>100</v>
      </c>
      <c r="J219" s="27">
        <v>7.3</v>
      </c>
      <c r="K219" s="28">
        <v>24.1</v>
      </c>
      <c r="L219" s="27">
        <v>1.7</v>
      </c>
      <c r="M219" s="28">
        <v>295</v>
      </c>
    </row>
    <row r="220" spans="2:13" ht="14.25" customHeight="1">
      <c r="B220" s="91" t="s">
        <v>59</v>
      </c>
      <c r="C220" s="92"/>
      <c r="D220" s="53">
        <v>100</v>
      </c>
      <c r="E220" s="27">
        <v>2.7</v>
      </c>
      <c r="F220" s="28">
        <v>3.1</v>
      </c>
      <c r="G220" s="27">
        <v>15.6</v>
      </c>
      <c r="H220" s="28">
        <v>101</v>
      </c>
      <c r="I220" s="53">
        <v>150</v>
      </c>
      <c r="J220" s="29">
        <v>4.0999999999999996</v>
      </c>
      <c r="K220" s="28">
        <v>4.7</v>
      </c>
      <c r="L220" s="29">
        <v>23.4</v>
      </c>
      <c r="M220" s="28">
        <v>152</v>
      </c>
    </row>
    <row r="221" spans="2:13" ht="15" customHeight="1">
      <c r="B221" s="95" t="s">
        <v>53</v>
      </c>
      <c r="C221" s="130"/>
      <c r="D221" s="66">
        <v>200</v>
      </c>
      <c r="E221" s="31">
        <v>2.2000000000000002</v>
      </c>
      <c r="F221" s="64">
        <v>1.4</v>
      </c>
      <c r="G221" s="31">
        <v>22.4</v>
      </c>
      <c r="H221" s="64">
        <v>112</v>
      </c>
      <c r="I221" s="66">
        <v>200</v>
      </c>
      <c r="J221" s="31">
        <v>2.2000000000000002</v>
      </c>
      <c r="K221" s="64">
        <v>1.4</v>
      </c>
      <c r="L221" s="31">
        <v>22.4</v>
      </c>
      <c r="M221" s="31">
        <v>112</v>
      </c>
    </row>
    <row r="222" spans="2:13" ht="12.75" customHeight="1">
      <c r="B222" s="108" t="s">
        <v>20</v>
      </c>
      <c r="C222" s="109"/>
      <c r="D222" s="34">
        <v>30</v>
      </c>
      <c r="E222" s="35">
        <v>2.2999999999999998</v>
      </c>
      <c r="F222" s="36">
        <v>0.9</v>
      </c>
      <c r="G222" s="35">
        <v>15.2</v>
      </c>
      <c r="H222" s="36">
        <v>79.2</v>
      </c>
      <c r="I222" s="37">
        <v>40</v>
      </c>
      <c r="J222" s="36">
        <v>3.1</v>
      </c>
      <c r="K222" s="35">
        <v>1.2</v>
      </c>
      <c r="L222" s="36">
        <v>20.2</v>
      </c>
      <c r="M222" s="38">
        <v>105.6</v>
      </c>
    </row>
    <row r="223" spans="2:13" ht="12.75" customHeight="1">
      <c r="B223" s="40"/>
      <c r="C223" s="40"/>
      <c r="D223" s="40"/>
      <c r="E223" s="42">
        <f>SUM(E218:E222)</f>
        <v>11.9</v>
      </c>
      <c r="F223" s="42">
        <f>SUM(F218:F222)</f>
        <v>19.8</v>
      </c>
      <c r="G223" s="42">
        <f>SUM(G218:G222)</f>
        <v>55.2</v>
      </c>
      <c r="H223" s="42">
        <f>SUM(H218:H222)</f>
        <v>315.7</v>
      </c>
      <c r="I223" s="42"/>
      <c r="J223" s="42">
        <f>SUM(J218:J222)</f>
        <v>17.3</v>
      </c>
      <c r="K223" s="42">
        <f>SUM(K218:K222)</f>
        <v>31.4</v>
      </c>
      <c r="L223" s="42">
        <f>SUM(L218:L222)</f>
        <v>69.7</v>
      </c>
      <c r="M223" s="42">
        <f>SUM(M218:M222)</f>
        <v>676.2</v>
      </c>
    </row>
    <row r="224" spans="2:13" ht="12.75" customHeight="1">
      <c r="B224" s="40"/>
      <c r="C224" s="40"/>
      <c r="D224" s="40"/>
      <c r="E224" s="40"/>
      <c r="F224" s="40"/>
      <c r="G224" s="40"/>
      <c r="H224" s="57">
        <v>0.2</v>
      </c>
      <c r="I224" s="40"/>
      <c r="J224" s="40"/>
      <c r="K224" s="40"/>
      <c r="L224" s="40"/>
      <c r="M224" s="57">
        <f>M223/2700</f>
        <v>0.25</v>
      </c>
    </row>
    <row r="225" spans="2:13" ht="12.75" customHeight="1">
      <c r="B225" s="125" t="s">
        <v>0</v>
      </c>
      <c r="C225" s="126"/>
      <c r="D225" s="49" t="s">
        <v>15</v>
      </c>
      <c r="E225" s="50" t="s">
        <v>16</v>
      </c>
      <c r="F225" s="50" t="s">
        <v>17</v>
      </c>
      <c r="G225" s="50" t="s">
        <v>18</v>
      </c>
      <c r="H225" s="50" t="s">
        <v>19</v>
      </c>
      <c r="I225" s="49" t="s">
        <v>15</v>
      </c>
      <c r="J225" s="50" t="s">
        <v>16</v>
      </c>
      <c r="K225" s="50" t="s">
        <v>17</v>
      </c>
      <c r="L225" s="50" t="s">
        <v>18</v>
      </c>
      <c r="M225" s="50" t="s">
        <v>19</v>
      </c>
    </row>
    <row r="226" spans="2:13" ht="12.75" customHeight="1">
      <c r="B226" s="97" t="s">
        <v>79</v>
      </c>
      <c r="C226" s="133"/>
      <c r="D226" s="23">
        <v>50</v>
      </c>
      <c r="E226" s="24">
        <v>1</v>
      </c>
      <c r="F226" s="25">
        <v>6.1</v>
      </c>
      <c r="G226" s="24">
        <v>3.5</v>
      </c>
      <c r="H226" s="25">
        <v>73</v>
      </c>
      <c r="I226" s="51">
        <v>50</v>
      </c>
      <c r="J226" s="25">
        <v>1</v>
      </c>
      <c r="K226" s="24">
        <v>6.1</v>
      </c>
      <c r="L226" s="25">
        <v>3.5</v>
      </c>
      <c r="M226" s="52">
        <v>73</v>
      </c>
    </row>
    <row r="227" spans="2:13" ht="12.75" customHeight="1">
      <c r="B227" s="93" t="s">
        <v>67</v>
      </c>
      <c r="C227" s="94"/>
      <c r="D227" s="26" t="s">
        <v>43</v>
      </c>
      <c r="E227" s="27">
        <v>2.2999999999999998</v>
      </c>
      <c r="F227" s="28">
        <v>7</v>
      </c>
      <c r="G227" s="27">
        <v>9.3000000000000007</v>
      </c>
      <c r="H227" s="28">
        <v>111</v>
      </c>
      <c r="I227" s="26"/>
      <c r="J227" s="27"/>
      <c r="K227" s="28"/>
      <c r="L227" s="27"/>
      <c r="M227" s="28"/>
    </row>
    <row r="228" spans="2:13" ht="13.5" customHeight="1">
      <c r="B228" s="93" t="s">
        <v>85</v>
      </c>
      <c r="C228" s="94"/>
      <c r="D228" s="53">
        <v>65</v>
      </c>
      <c r="E228" s="27">
        <v>9.6</v>
      </c>
      <c r="F228" s="28">
        <v>6.5</v>
      </c>
      <c r="G228" s="27">
        <v>6.5</v>
      </c>
      <c r="H228" s="28">
        <v>124.8</v>
      </c>
      <c r="I228" s="54">
        <v>100</v>
      </c>
      <c r="J228" s="28">
        <v>14.8</v>
      </c>
      <c r="K228" s="27">
        <v>10.1</v>
      </c>
      <c r="L228" s="28">
        <v>10.1</v>
      </c>
      <c r="M228" s="55">
        <v>192.1</v>
      </c>
    </row>
    <row r="229" spans="2:13" ht="12.75" customHeight="1">
      <c r="B229" s="95" t="s">
        <v>68</v>
      </c>
      <c r="C229" s="96"/>
      <c r="D229" s="26">
        <v>100</v>
      </c>
      <c r="E229" s="27">
        <v>2</v>
      </c>
      <c r="F229" s="28">
        <v>6.5</v>
      </c>
      <c r="G229" s="27">
        <v>15.8</v>
      </c>
      <c r="H229" s="28">
        <v>130.6</v>
      </c>
      <c r="I229" s="32">
        <v>150</v>
      </c>
      <c r="J229" s="28">
        <v>3</v>
      </c>
      <c r="K229" s="27">
        <v>9.6999999999999993</v>
      </c>
      <c r="L229" s="28">
        <v>23.7</v>
      </c>
      <c r="M229" s="55">
        <v>195.9</v>
      </c>
    </row>
    <row r="230" spans="2:13" ht="12.75" customHeight="1">
      <c r="B230" s="95" t="s">
        <v>100</v>
      </c>
      <c r="C230" s="96"/>
      <c r="D230" s="26">
        <v>200</v>
      </c>
      <c r="E230" s="27">
        <v>0.2</v>
      </c>
      <c r="F230" s="28">
        <v>0</v>
      </c>
      <c r="G230" s="27">
        <v>8.6</v>
      </c>
      <c r="H230" s="28">
        <v>36.6</v>
      </c>
      <c r="I230" s="26">
        <v>200</v>
      </c>
      <c r="J230" s="27">
        <v>0.2</v>
      </c>
      <c r="K230" s="28">
        <v>0</v>
      </c>
      <c r="L230" s="27">
        <v>8.6</v>
      </c>
      <c r="M230" s="28">
        <v>36.6</v>
      </c>
    </row>
    <row r="231" spans="2:13" ht="12.75" customHeight="1">
      <c r="B231" s="108" t="s">
        <v>3</v>
      </c>
      <c r="C231" s="109"/>
      <c r="D231" s="34">
        <v>40</v>
      </c>
      <c r="E231" s="35">
        <v>2</v>
      </c>
      <c r="F231" s="36">
        <v>0.4</v>
      </c>
      <c r="G231" s="35">
        <v>18.399999999999999</v>
      </c>
      <c r="H231" s="36">
        <v>88</v>
      </c>
      <c r="I231" s="37">
        <v>50</v>
      </c>
      <c r="J231" s="36">
        <v>2.5</v>
      </c>
      <c r="K231" s="35">
        <v>0.5</v>
      </c>
      <c r="L231" s="36">
        <v>23</v>
      </c>
      <c r="M231" s="38">
        <v>110</v>
      </c>
    </row>
    <row r="232" spans="2:13" ht="12.75" customHeight="1">
      <c r="B232" s="40"/>
      <c r="C232" s="40"/>
      <c r="D232" s="40"/>
      <c r="E232" s="67">
        <f>SUM(E226:E231)</f>
        <v>17.100000000000001</v>
      </c>
      <c r="F232" s="67">
        <f>SUM(F226:F231)</f>
        <v>26.5</v>
      </c>
      <c r="G232" s="67">
        <f>SUM(G226:G231)</f>
        <v>62.1</v>
      </c>
      <c r="H232" s="67">
        <f>SUM(H226:H231)</f>
        <v>564</v>
      </c>
      <c r="I232" s="67"/>
      <c r="J232" s="67">
        <f>SUM(J226:J231)</f>
        <v>21.5</v>
      </c>
      <c r="K232" s="67">
        <f>SUM(K226:K231)</f>
        <v>26.4</v>
      </c>
      <c r="L232" s="67">
        <f>SUM(L226:L231)</f>
        <v>68.900000000000006</v>
      </c>
      <c r="M232" s="67">
        <f>SUM(M226:M231)</f>
        <v>607.6</v>
      </c>
    </row>
    <row r="233" spans="2:13" ht="12.75" customHeight="1">
      <c r="B233" s="40"/>
      <c r="C233" s="40"/>
      <c r="D233" s="40"/>
      <c r="E233" s="40"/>
      <c r="F233" s="40"/>
      <c r="G233" s="40"/>
      <c r="H233" s="57">
        <v>0.3</v>
      </c>
      <c r="I233" s="40"/>
      <c r="J233" s="40"/>
      <c r="K233" s="40"/>
      <c r="L233" s="40"/>
      <c r="M233" s="57">
        <v>0.3</v>
      </c>
    </row>
    <row r="234" spans="2:13" ht="12.75" customHeight="1">
      <c r="B234" s="125" t="s">
        <v>22</v>
      </c>
      <c r="C234" s="126"/>
      <c r="D234" s="49" t="s">
        <v>15</v>
      </c>
      <c r="E234" s="50" t="s">
        <v>16</v>
      </c>
      <c r="F234" s="50" t="s">
        <v>17</v>
      </c>
      <c r="G234" s="50" t="s">
        <v>18</v>
      </c>
      <c r="H234" s="50" t="s">
        <v>19</v>
      </c>
      <c r="I234" s="49" t="s">
        <v>15</v>
      </c>
      <c r="J234" s="50" t="s">
        <v>16</v>
      </c>
      <c r="K234" s="50" t="s">
        <v>17</v>
      </c>
      <c r="L234" s="50" t="s">
        <v>18</v>
      </c>
      <c r="M234" s="50" t="s">
        <v>19</v>
      </c>
    </row>
    <row r="235" spans="2:13" ht="12.75" customHeight="1">
      <c r="B235" s="128" t="s">
        <v>122</v>
      </c>
      <c r="C235" s="158"/>
      <c r="D235" s="23">
        <v>50</v>
      </c>
      <c r="E235" s="24">
        <v>0.3</v>
      </c>
      <c r="F235" s="25">
        <v>0</v>
      </c>
      <c r="G235" s="24">
        <v>40.200000000000003</v>
      </c>
      <c r="H235" s="25">
        <v>155</v>
      </c>
      <c r="I235" s="23">
        <v>50</v>
      </c>
      <c r="J235" s="24">
        <v>0.3</v>
      </c>
      <c r="K235" s="25">
        <v>0</v>
      </c>
      <c r="L235" s="24">
        <v>40.200000000000003</v>
      </c>
      <c r="M235" s="25">
        <v>155</v>
      </c>
    </row>
    <row r="236" spans="2:13" ht="12.75" customHeight="1">
      <c r="B236" s="93" t="s">
        <v>120</v>
      </c>
      <c r="C236" s="134"/>
      <c r="D236" s="53">
        <v>200</v>
      </c>
      <c r="E236" s="27">
        <v>0.6</v>
      </c>
      <c r="F236" s="28">
        <v>0.4</v>
      </c>
      <c r="G236" s="27">
        <v>16.3</v>
      </c>
      <c r="H236" s="28">
        <v>140</v>
      </c>
      <c r="I236" s="54">
        <v>200</v>
      </c>
      <c r="J236" s="28">
        <v>0.6</v>
      </c>
      <c r="K236" s="28">
        <v>0.4</v>
      </c>
      <c r="L236" s="27">
        <v>16.3</v>
      </c>
      <c r="M236" s="28">
        <v>140</v>
      </c>
    </row>
    <row r="237" spans="2:13" ht="12.75" customHeight="1">
      <c r="B237" s="102" t="s">
        <v>119</v>
      </c>
      <c r="C237" s="103"/>
      <c r="D237" s="34">
        <v>150</v>
      </c>
      <c r="E237" s="35">
        <v>0.6</v>
      </c>
      <c r="F237" s="36">
        <v>0.5</v>
      </c>
      <c r="G237" s="35">
        <v>14.2</v>
      </c>
      <c r="H237" s="36">
        <v>63</v>
      </c>
      <c r="I237" s="37">
        <v>200</v>
      </c>
      <c r="J237" s="36">
        <v>0.8</v>
      </c>
      <c r="K237" s="35">
        <v>0.6</v>
      </c>
      <c r="L237" s="36">
        <v>19</v>
      </c>
      <c r="M237" s="38">
        <v>84</v>
      </c>
    </row>
    <row r="238" spans="2:13" ht="12.75" customHeight="1">
      <c r="B238" s="39"/>
      <c r="C238" s="40"/>
      <c r="D238" s="40"/>
      <c r="E238" s="42">
        <f>SUM(E235:E237)</f>
        <v>1.5</v>
      </c>
      <c r="F238" s="42">
        <f>SUM(F235:F237)</f>
        <v>0.9</v>
      </c>
      <c r="G238" s="42">
        <f>SUM(G235:G237)</f>
        <v>70.7</v>
      </c>
      <c r="H238" s="42">
        <f>SUM(H235:H237)</f>
        <v>358</v>
      </c>
      <c r="I238" s="42"/>
      <c r="J238" s="42">
        <f>SUM(J235:J237)</f>
        <v>1.7</v>
      </c>
      <c r="K238" s="42">
        <f>SUM(K235:K237)</f>
        <v>1</v>
      </c>
      <c r="L238" s="42">
        <f>SUM(L235:L237)</f>
        <v>75.5</v>
      </c>
      <c r="M238" s="42">
        <f>SUM(M235:M237)</f>
        <v>379</v>
      </c>
    </row>
    <row r="239" spans="2:13" ht="12.75" customHeight="1">
      <c r="B239" s="40"/>
      <c r="C239" s="40"/>
      <c r="D239" s="40"/>
      <c r="E239" s="40"/>
      <c r="F239" s="40"/>
      <c r="G239" s="40"/>
      <c r="H239" s="57">
        <v>0.15</v>
      </c>
      <c r="I239" s="40"/>
      <c r="J239" s="40"/>
      <c r="K239" s="40"/>
      <c r="L239" s="40"/>
      <c r="M239" s="56">
        <f>M238/2700</f>
        <v>0.14000000000000001</v>
      </c>
    </row>
    <row r="240" spans="2:13" ht="12.75" customHeight="1">
      <c r="B240" s="115" t="s">
        <v>23</v>
      </c>
      <c r="C240" s="116"/>
      <c r="D240" s="50"/>
      <c r="E240" s="58">
        <f>SUM(E223+E232+E238)</f>
        <v>30.5</v>
      </c>
      <c r="F240" s="58">
        <f>SUM(F223+F232+F238)</f>
        <v>47.2</v>
      </c>
      <c r="G240" s="58">
        <f>SUM(G223+G232+G238)</f>
        <v>188</v>
      </c>
      <c r="H240" s="58">
        <f>SUM(H223+H232+H238)</f>
        <v>1237.7</v>
      </c>
      <c r="I240" s="58"/>
      <c r="J240" s="58">
        <f>SUM(J223+J232+J238)</f>
        <v>40.5</v>
      </c>
      <c r="K240" s="58">
        <f>SUM(K223+K232+K238)</f>
        <v>58.8</v>
      </c>
      <c r="L240" s="58">
        <f>SUM(L223+L232+L238)</f>
        <v>214.1</v>
      </c>
      <c r="M240" s="58">
        <f>SUM(M223+M232+M238)</f>
        <v>1662.8</v>
      </c>
    </row>
    <row r="241" spans="2:13" ht="12.75" customHeight="1">
      <c r="B241" s="40"/>
      <c r="C241" s="39"/>
      <c r="D241" s="64"/>
      <c r="E241" s="29"/>
      <c r="F241" s="29"/>
      <c r="G241" s="29"/>
      <c r="H241" s="57"/>
      <c r="I241" s="64"/>
      <c r="J241" s="29"/>
      <c r="K241" s="29"/>
      <c r="L241" s="29"/>
      <c r="M241" s="57"/>
    </row>
    <row r="242" spans="2:13" ht="12.75" customHeight="1">
      <c r="B242" s="40"/>
      <c r="C242" s="39"/>
      <c r="D242" s="64"/>
      <c r="E242" s="29"/>
      <c r="F242" s="29"/>
      <c r="G242" s="29"/>
      <c r="H242" s="29"/>
      <c r="I242" s="64"/>
      <c r="J242" s="29"/>
      <c r="K242" s="29"/>
      <c r="L242" s="29"/>
      <c r="M242" s="29"/>
    </row>
    <row r="243" spans="2:13" ht="12.75" customHeight="1">
      <c r="B243" s="117" t="s">
        <v>9</v>
      </c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</row>
    <row r="244" spans="2:13" ht="12.75" customHeight="1">
      <c r="B244" s="135" t="s">
        <v>1</v>
      </c>
      <c r="C244" s="136"/>
      <c r="D244" s="122" t="s">
        <v>13</v>
      </c>
      <c r="E244" s="123"/>
      <c r="F244" s="123"/>
      <c r="G244" s="123"/>
      <c r="H244" s="124"/>
      <c r="I244" s="122" t="s">
        <v>14</v>
      </c>
      <c r="J244" s="123"/>
      <c r="K244" s="123"/>
      <c r="L244" s="123"/>
      <c r="M244" s="124"/>
    </row>
    <row r="245" spans="2:13" ht="12.75" customHeight="1">
      <c r="B245" s="137"/>
      <c r="C245" s="138"/>
      <c r="D245" s="61" t="s">
        <v>15</v>
      </c>
      <c r="E245" s="50" t="s">
        <v>16</v>
      </c>
      <c r="F245" s="50" t="s">
        <v>17</v>
      </c>
      <c r="G245" s="50" t="s">
        <v>18</v>
      </c>
      <c r="H245" s="50" t="s">
        <v>19</v>
      </c>
      <c r="I245" s="61" t="s">
        <v>15</v>
      </c>
      <c r="J245" s="50" t="s">
        <v>16</v>
      </c>
      <c r="K245" s="50" t="s">
        <v>17</v>
      </c>
      <c r="L245" s="50" t="s">
        <v>18</v>
      </c>
      <c r="M245" s="50" t="s">
        <v>19</v>
      </c>
    </row>
    <row r="246" spans="2:13" ht="12.75" customHeight="1">
      <c r="B246" s="97" t="s">
        <v>117</v>
      </c>
      <c r="C246" s="127"/>
      <c r="D246" s="23">
        <v>25</v>
      </c>
      <c r="E246" s="24">
        <v>0.3</v>
      </c>
      <c r="F246" s="25">
        <v>0</v>
      </c>
      <c r="G246" s="24">
        <v>1</v>
      </c>
      <c r="H246" s="25">
        <v>5.8</v>
      </c>
      <c r="I246" s="23">
        <v>50</v>
      </c>
      <c r="J246" s="24">
        <v>0.6</v>
      </c>
      <c r="K246" s="25">
        <v>0</v>
      </c>
      <c r="L246" s="24">
        <v>2</v>
      </c>
      <c r="M246" s="25">
        <v>11.6</v>
      </c>
    </row>
    <row r="247" spans="2:13" ht="12.75" customHeight="1">
      <c r="B247" s="95" t="s">
        <v>86</v>
      </c>
      <c r="C247" s="96"/>
      <c r="D247" s="88" t="s">
        <v>88</v>
      </c>
      <c r="E247" s="27">
        <v>9</v>
      </c>
      <c r="F247" s="28">
        <v>3.9</v>
      </c>
      <c r="G247" s="27">
        <v>3</v>
      </c>
      <c r="H247" s="28">
        <v>83.8</v>
      </c>
      <c r="I247" s="88" t="s">
        <v>44</v>
      </c>
      <c r="J247" s="27">
        <v>15</v>
      </c>
      <c r="K247" s="28">
        <v>6.5</v>
      </c>
      <c r="L247" s="27">
        <v>5</v>
      </c>
      <c r="M247" s="28">
        <v>139.6</v>
      </c>
    </row>
    <row r="248" spans="2:13" ht="12.75" customHeight="1">
      <c r="B248" s="95" t="s">
        <v>25</v>
      </c>
      <c r="C248" s="96"/>
      <c r="D248" s="26">
        <v>100</v>
      </c>
      <c r="E248" s="27">
        <v>3</v>
      </c>
      <c r="F248" s="28">
        <v>3</v>
      </c>
      <c r="G248" s="27">
        <v>14.6</v>
      </c>
      <c r="H248" s="28">
        <v>97.3</v>
      </c>
      <c r="I248" s="26">
        <v>150</v>
      </c>
      <c r="J248" s="27">
        <v>4.5</v>
      </c>
      <c r="K248" s="28">
        <v>4.5</v>
      </c>
      <c r="L248" s="27">
        <v>21.9</v>
      </c>
      <c r="M248" s="28">
        <v>146</v>
      </c>
    </row>
    <row r="249" spans="2:13" ht="12.75" customHeight="1">
      <c r="B249" s="99" t="s">
        <v>24</v>
      </c>
      <c r="C249" s="107"/>
      <c r="D249" s="66">
        <v>200</v>
      </c>
      <c r="E249" s="31">
        <v>7.8</v>
      </c>
      <c r="F249" s="30">
        <v>6.2</v>
      </c>
      <c r="G249" s="31">
        <v>22</v>
      </c>
      <c r="H249" s="30">
        <v>140</v>
      </c>
      <c r="I249" s="66">
        <v>200</v>
      </c>
      <c r="J249" s="31">
        <v>7.8</v>
      </c>
      <c r="K249" s="30">
        <v>6.2</v>
      </c>
      <c r="L249" s="31">
        <v>22</v>
      </c>
      <c r="M249" s="30">
        <v>140</v>
      </c>
    </row>
    <row r="250" spans="2:13" ht="12.75" customHeight="1">
      <c r="B250" s="108" t="s">
        <v>20</v>
      </c>
      <c r="C250" s="109"/>
      <c r="D250" s="34">
        <v>30</v>
      </c>
      <c r="E250" s="35">
        <v>2.2999999999999998</v>
      </c>
      <c r="F250" s="36">
        <v>0.9</v>
      </c>
      <c r="G250" s="35">
        <v>15.2</v>
      </c>
      <c r="H250" s="36">
        <v>79.2</v>
      </c>
      <c r="I250" s="37">
        <v>40</v>
      </c>
      <c r="J250" s="36">
        <v>3.1</v>
      </c>
      <c r="K250" s="35">
        <v>1.2</v>
      </c>
      <c r="L250" s="36">
        <v>20.2</v>
      </c>
      <c r="M250" s="38">
        <v>105.6</v>
      </c>
    </row>
    <row r="251" spans="2:13" ht="12.75" customHeight="1">
      <c r="B251" s="40"/>
      <c r="C251" s="40"/>
      <c r="D251" s="40"/>
      <c r="E251" s="42">
        <f>SUM(E247:E250)</f>
        <v>22.1</v>
      </c>
      <c r="F251" s="42">
        <f>SUM(F247:F250)</f>
        <v>14</v>
      </c>
      <c r="G251" s="42">
        <f>SUM(G247:G250)</f>
        <v>54.8</v>
      </c>
      <c r="H251" s="42">
        <f>SUM(H247:H250)</f>
        <v>400.3</v>
      </c>
      <c r="I251" s="42"/>
      <c r="J251" s="42">
        <f>SUM(J247:J250)</f>
        <v>30.4</v>
      </c>
      <c r="K251" s="42">
        <f>SUM(K247:K250)</f>
        <v>18.399999999999999</v>
      </c>
      <c r="L251" s="42">
        <f>SUM(L247:L250)</f>
        <v>69.099999999999994</v>
      </c>
      <c r="M251" s="42">
        <f>SUM(M247:M250)</f>
        <v>531.20000000000005</v>
      </c>
    </row>
    <row r="252" spans="2:13" ht="12.75" customHeight="1">
      <c r="B252" s="40"/>
      <c r="C252" s="40"/>
      <c r="D252" s="40"/>
      <c r="E252" s="40"/>
      <c r="F252" s="40"/>
      <c r="G252" s="40"/>
      <c r="H252" s="57">
        <v>0.2</v>
      </c>
      <c r="I252" s="57"/>
      <c r="J252" s="57"/>
      <c r="K252" s="57"/>
      <c r="L252" s="57"/>
      <c r="M252" s="56">
        <f>M251/2700</f>
        <v>0.2</v>
      </c>
    </row>
    <row r="253" spans="2:13" ht="12.75" customHeight="1">
      <c r="B253" s="125" t="s">
        <v>41</v>
      </c>
      <c r="C253" s="126"/>
      <c r="D253" s="49" t="s">
        <v>15</v>
      </c>
      <c r="E253" s="50" t="s">
        <v>16</v>
      </c>
      <c r="F253" s="50" t="s">
        <v>17</v>
      </c>
      <c r="G253" s="50" t="s">
        <v>18</v>
      </c>
      <c r="H253" s="50" t="s">
        <v>19</v>
      </c>
      <c r="I253" s="49" t="s">
        <v>15</v>
      </c>
      <c r="J253" s="50" t="s">
        <v>16</v>
      </c>
      <c r="K253" s="50" t="s">
        <v>17</v>
      </c>
      <c r="L253" s="50" t="s">
        <v>18</v>
      </c>
      <c r="M253" s="50" t="s">
        <v>19</v>
      </c>
    </row>
    <row r="254" spans="2:13" ht="12.75" customHeight="1">
      <c r="B254" s="97" t="s">
        <v>118</v>
      </c>
      <c r="C254" s="98"/>
      <c r="D254" s="23">
        <v>50</v>
      </c>
      <c r="E254" s="24">
        <v>0.8</v>
      </c>
      <c r="F254" s="25">
        <v>2</v>
      </c>
      <c r="G254" s="24">
        <v>3.3</v>
      </c>
      <c r="H254" s="25">
        <v>34.200000000000003</v>
      </c>
      <c r="I254" s="51">
        <v>50</v>
      </c>
      <c r="J254" s="25">
        <v>0.8</v>
      </c>
      <c r="K254" s="24">
        <v>2</v>
      </c>
      <c r="L254" s="25">
        <v>3.3</v>
      </c>
      <c r="M254" s="52">
        <v>34.200000000000003</v>
      </c>
    </row>
    <row r="255" spans="2:13" ht="12.75" customHeight="1">
      <c r="B255" s="93" t="s">
        <v>73</v>
      </c>
      <c r="C255" s="174"/>
      <c r="D255" s="26">
        <v>46</v>
      </c>
      <c r="E255" s="27">
        <v>4.8</v>
      </c>
      <c r="F255" s="28">
        <v>4</v>
      </c>
      <c r="G255" s="27">
        <v>0.2</v>
      </c>
      <c r="H255" s="28">
        <v>56</v>
      </c>
      <c r="I255" s="32">
        <v>46</v>
      </c>
      <c r="J255" s="28">
        <v>4.8</v>
      </c>
      <c r="K255" s="27">
        <v>4</v>
      </c>
      <c r="L255" s="28">
        <v>0.2</v>
      </c>
      <c r="M255" s="55">
        <v>56</v>
      </c>
    </row>
    <row r="256" spans="2:13" ht="13.5" customHeight="1">
      <c r="B256" s="93" t="s">
        <v>81</v>
      </c>
      <c r="C256" s="156"/>
      <c r="D256" s="26">
        <v>250</v>
      </c>
      <c r="E256" s="29">
        <v>2</v>
      </c>
      <c r="F256" s="28">
        <v>3.2</v>
      </c>
      <c r="G256" s="29">
        <v>10.5</v>
      </c>
      <c r="H256" s="28">
        <v>82.5</v>
      </c>
      <c r="I256" s="26">
        <v>250</v>
      </c>
      <c r="J256" s="29">
        <v>2</v>
      </c>
      <c r="K256" s="28">
        <v>3.2</v>
      </c>
      <c r="L256" s="29">
        <v>10.5</v>
      </c>
      <c r="M256" s="28">
        <v>82.5</v>
      </c>
    </row>
    <row r="257" spans="2:13" ht="14.25" customHeight="1">
      <c r="B257" s="95" t="s">
        <v>102</v>
      </c>
      <c r="C257" s="96"/>
      <c r="D257" s="53" t="s">
        <v>42</v>
      </c>
      <c r="E257" s="27">
        <v>7.5</v>
      </c>
      <c r="F257" s="28">
        <v>17.399999999999999</v>
      </c>
      <c r="G257" s="27">
        <v>19.100000000000001</v>
      </c>
      <c r="H257" s="28">
        <v>266</v>
      </c>
      <c r="I257" s="53" t="s">
        <v>42</v>
      </c>
      <c r="J257" s="27">
        <v>7.5</v>
      </c>
      <c r="K257" s="28">
        <v>17.399999999999999</v>
      </c>
      <c r="L257" s="27">
        <v>19.100000000000001</v>
      </c>
      <c r="M257" s="28">
        <v>266</v>
      </c>
    </row>
    <row r="258" spans="2:13" ht="12.75" customHeight="1">
      <c r="B258" s="93" t="s">
        <v>120</v>
      </c>
      <c r="C258" s="134"/>
      <c r="D258" s="53">
        <v>200</v>
      </c>
      <c r="E258" s="27">
        <v>0.6</v>
      </c>
      <c r="F258" s="28">
        <v>0.4</v>
      </c>
      <c r="G258" s="27">
        <v>16.3</v>
      </c>
      <c r="H258" s="28">
        <v>140</v>
      </c>
      <c r="I258" s="54">
        <v>200</v>
      </c>
      <c r="J258" s="28">
        <v>0.6</v>
      </c>
      <c r="K258" s="28">
        <v>0.4</v>
      </c>
      <c r="L258" s="27">
        <v>16.3</v>
      </c>
      <c r="M258" s="28">
        <v>140</v>
      </c>
    </row>
    <row r="259" spans="2:13" ht="14.25" customHeight="1">
      <c r="B259" s="99" t="s">
        <v>3</v>
      </c>
      <c r="C259" s="107"/>
      <c r="D259" s="26">
        <v>40</v>
      </c>
      <c r="E259" s="27">
        <v>2</v>
      </c>
      <c r="F259" s="28">
        <v>0.4</v>
      </c>
      <c r="G259" s="27">
        <v>18.399999999999999</v>
      </c>
      <c r="H259" s="28">
        <v>88</v>
      </c>
      <c r="I259" s="32">
        <v>50</v>
      </c>
      <c r="J259" s="28">
        <v>2.5</v>
      </c>
      <c r="K259" s="27">
        <v>0.5</v>
      </c>
      <c r="L259" s="28">
        <v>23</v>
      </c>
      <c r="M259" s="55">
        <v>110</v>
      </c>
    </row>
    <row r="260" spans="2:13" ht="12.75" customHeight="1">
      <c r="B260" s="102" t="s">
        <v>119</v>
      </c>
      <c r="C260" s="132"/>
      <c r="D260" s="34">
        <v>120</v>
      </c>
      <c r="E260" s="35">
        <v>0.9</v>
      </c>
      <c r="F260" s="36">
        <v>0.4</v>
      </c>
      <c r="G260" s="35">
        <v>9.6999999999999993</v>
      </c>
      <c r="H260" s="36">
        <v>80</v>
      </c>
      <c r="I260" s="37">
        <v>150</v>
      </c>
      <c r="J260" s="36">
        <v>1.2</v>
      </c>
      <c r="K260" s="35">
        <v>0.4</v>
      </c>
      <c r="L260" s="36">
        <v>12.1</v>
      </c>
      <c r="M260" s="38">
        <v>60</v>
      </c>
    </row>
    <row r="261" spans="2:13" ht="12.75" customHeight="1">
      <c r="B261" s="40"/>
      <c r="C261" s="40"/>
      <c r="D261" s="40"/>
      <c r="E261" s="42">
        <f>SUM(E254:E260)</f>
        <v>18.600000000000001</v>
      </c>
      <c r="F261" s="42">
        <f>SUM(F254:F260)</f>
        <v>27.8</v>
      </c>
      <c r="G261" s="42">
        <f>SUM(G254:G260)</f>
        <v>77.5</v>
      </c>
      <c r="H261" s="42">
        <f>SUM(H254:H260)</f>
        <v>746.7</v>
      </c>
      <c r="I261" s="42"/>
      <c r="J261" s="42">
        <f>SUM(J254:J260)</f>
        <v>19.399999999999999</v>
      </c>
      <c r="K261" s="42">
        <f>SUM(K254:K260)</f>
        <v>27.9</v>
      </c>
      <c r="L261" s="42">
        <f>SUM(L254:L260)</f>
        <v>84.5</v>
      </c>
      <c r="M261" s="42">
        <f>SUM(M254:M260)</f>
        <v>748.7</v>
      </c>
    </row>
    <row r="262" spans="2:13" ht="12.75" customHeight="1">
      <c r="B262" s="40"/>
      <c r="C262" s="40"/>
      <c r="D262" s="40"/>
      <c r="E262" s="40"/>
      <c r="F262" s="40"/>
      <c r="G262" s="40"/>
      <c r="H262" s="56">
        <f>H261/2300</f>
        <v>0.32</v>
      </c>
      <c r="I262" s="57"/>
      <c r="J262" s="57"/>
      <c r="K262" s="57"/>
      <c r="L262" s="57"/>
      <c r="M262" s="56">
        <v>0.3</v>
      </c>
    </row>
    <row r="263" spans="2:13" ht="12.75" customHeight="1">
      <c r="B263" s="125" t="s">
        <v>22</v>
      </c>
      <c r="C263" s="126"/>
      <c r="D263" s="49" t="s">
        <v>15</v>
      </c>
      <c r="E263" s="50" t="s">
        <v>16</v>
      </c>
      <c r="F263" s="50" t="s">
        <v>17</v>
      </c>
      <c r="G263" s="50" t="s">
        <v>18</v>
      </c>
      <c r="H263" s="50" t="s">
        <v>19</v>
      </c>
      <c r="I263" s="49" t="s">
        <v>15</v>
      </c>
      <c r="J263" s="50" t="s">
        <v>16</v>
      </c>
      <c r="K263" s="50" t="s">
        <v>17</v>
      </c>
      <c r="L263" s="50" t="s">
        <v>18</v>
      </c>
      <c r="M263" s="50" t="s">
        <v>19</v>
      </c>
    </row>
    <row r="264" spans="2:13" ht="12.75" customHeight="1">
      <c r="B264" s="128" t="s">
        <v>103</v>
      </c>
      <c r="C264" s="129"/>
      <c r="D264" s="23">
        <v>100</v>
      </c>
      <c r="E264" s="24">
        <v>9.3000000000000007</v>
      </c>
      <c r="F264" s="25">
        <v>12</v>
      </c>
      <c r="G264" s="24">
        <v>27.1</v>
      </c>
      <c r="H264" s="25">
        <v>254</v>
      </c>
      <c r="I264" s="23">
        <v>100</v>
      </c>
      <c r="J264" s="24">
        <v>9.3000000000000007</v>
      </c>
      <c r="K264" s="25">
        <v>12</v>
      </c>
      <c r="L264" s="24">
        <v>27.1</v>
      </c>
      <c r="M264" s="25">
        <v>254</v>
      </c>
    </row>
    <row r="265" spans="2:13" ht="12.75" customHeight="1">
      <c r="B265" s="113" t="s">
        <v>110</v>
      </c>
      <c r="C265" s="114"/>
      <c r="D265" s="34">
        <v>200</v>
      </c>
      <c r="E265" s="36">
        <v>5.6</v>
      </c>
      <c r="F265" s="36">
        <v>5.9</v>
      </c>
      <c r="G265" s="36">
        <v>9</v>
      </c>
      <c r="H265" s="36">
        <v>110.1</v>
      </c>
      <c r="I265" s="34">
        <v>200</v>
      </c>
      <c r="J265" s="36">
        <v>5.6</v>
      </c>
      <c r="K265" s="36">
        <v>5.9</v>
      </c>
      <c r="L265" s="36">
        <v>9</v>
      </c>
      <c r="M265" s="36">
        <v>110.1</v>
      </c>
    </row>
    <row r="266" spans="2:13" ht="12.75" customHeight="1">
      <c r="B266" s="40"/>
      <c r="C266" s="40"/>
      <c r="D266" s="40"/>
      <c r="E266" s="67">
        <f>SUM(E264:E265)</f>
        <v>14.9</v>
      </c>
      <c r="F266" s="67">
        <f t="shared" ref="F266:M266" si="4">SUM(F264:F265)</f>
        <v>17.899999999999999</v>
      </c>
      <c r="G266" s="67">
        <f t="shared" si="4"/>
        <v>36.1</v>
      </c>
      <c r="H266" s="67">
        <f t="shared" si="4"/>
        <v>364.1</v>
      </c>
      <c r="I266" s="67"/>
      <c r="J266" s="67">
        <f t="shared" si="4"/>
        <v>14.9</v>
      </c>
      <c r="K266" s="67">
        <f t="shared" si="4"/>
        <v>17.899999999999999</v>
      </c>
      <c r="L266" s="67">
        <f t="shared" si="4"/>
        <v>36.1</v>
      </c>
      <c r="M266" s="67">
        <f t="shared" si="4"/>
        <v>364.1</v>
      </c>
    </row>
    <row r="267" spans="2:13" ht="12.75" customHeight="1">
      <c r="B267" s="40"/>
      <c r="C267" s="40"/>
      <c r="D267" s="40"/>
      <c r="E267" s="40"/>
      <c r="F267" s="40"/>
      <c r="G267" s="40"/>
      <c r="H267" s="57">
        <v>0.15</v>
      </c>
      <c r="I267" s="57"/>
      <c r="J267" s="57"/>
      <c r="K267" s="57"/>
      <c r="L267" s="57"/>
      <c r="M267" s="57">
        <f>M266/2700</f>
        <v>0.13500000000000001</v>
      </c>
    </row>
    <row r="268" spans="2:13" ht="12.75" customHeight="1">
      <c r="B268" s="115" t="s">
        <v>23</v>
      </c>
      <c r="C268" s="116"/>
      <c r="D268" s="50"/>
      <c r="E268" s="58">
        <f>SUM(E251+E261+E266)</f>
        <v>55.6</v>
      </c>
      <c r="F268" s="58">
        <f>SUM(F251+F261+F266)</f>
        <v>59.7</v>
      </c>
      <c r="G268" s="58">
        <f>SUM(G251+G261+G266)</f>
        <v>168.4</v>
      </c>
      <c r="H268" s="58">
        <f>SUM(H251+H261+H266)</f>
        <v>1511.1</v>
      </c>
      <c r="I268" s="58"/>
      <c r="J268" s="58">
        <f>SUM(J251+J261+J266)</f>
        <v>64.7</v>
      </c>
      <c r="K268" s="58">
        <f>SUM(K251+K261+K266)</f>
        <v>64.2</v>
      </c>
      <c r="L268" s="58">
        <f>SUM(L251+L261+L266)</f>
        <v>189.7</v>
      </c>
      <c r="M268" s="58">
        <f>SUM(M251+M261+M266)</f>
        <v>1644</v>
      </c>
    </row>
    <row r="269" spans="2:13" ht="12.75" customHeight="1">
      <c r="B269" s="40"/>
      <c r="C269" s="39"/>
      <c r="D269" s="64"/>
      <c r="E269" s="29"/>
      <c r="F269" s="29"/>
      <c r="G269" s="29"/>
      <c r="H269" s="57"/>
      <c r="I269" s="64"/>
      <c r="J269" s="29"/>
      <c r="K269" s="29"/>
      <c r="L269" s="29"/>
      <c r="M269" s="57"/>
    </row>
    <row r="270" spans="2:13" ht="12.75" customHeight="1">
      <c r="B270" s="40"/>
      <c r="C270" s="39"/>
      <c r="D270" s="64"/>
      <c r="E270" s="29"/>
      <c r="F270" s="29"/>
      <c r="G270" s="29"/>
      <c r="H270" s="29"/>
      <c r="I270" s="64"/>
      <c r="J270" s="29"/>
      <c r="K270" s="29"/>
      <c r="L270" s="29"/>
      <c r="M270" s="29"/>
    </row>
    <row r="271" spans="2:13" ht="12.75" customHeight="1">
      <c r="B271" s="117" t="s">
        <v>10</v>
      </c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</row>
    <row r="272" spans="2:13" ht="12.75" customHeight="1">
      <c r="B272" s="118" t="s">
        <v>1</v>
      </c>
      <c r="C272" s="119"/>
      <c r="D272" s="122" t="s">
        <v>13</v>
      </c>
      <c r="E272" s="123"/>
      <c r="F272" s="123"/>
      <c r="G272" s="123"/>
      <c r="H272" s="124"/>
      <c r="I272" s="122" t="s">
        <v>14</v>
      </c>
      <c r="J272" s="123"/>
      <c r="K272" s="123"/>
      <c r="L272" s="123"/>
      <c r="M272" s="124"/>
    </row>
    <row r="273" spans="2:13" ht="12.75" customHeight="1">
      <c r="B273" s="120"/>
      <c r="C273" s="121"/>
      <c r="D273" s="61" t="s">
        <v>15</v>
      </c>
      <c r="E273" s="50" t="s">
        <v>16</v>
      </c>
      <c r="F273" s="50" t="s">
        <v>17</v>
      </c>
      <c r="G273" s="50" t="s">
        <v>18</v>
      </c>
      <c r="H273" s="50" t="s">
        <v>19</v>
      </c>
      <c r="I273" s="61" t="s">
        <v>15</v>
      </c>
      <c r="J273" s="50" t="s">
        <v>16</v>
      </c>
      <c r="K273" s="50" t="s">
        <v>17</v>
      </c>
      <c r="L273" s="50" t="s">
        <v>18</v>
      </c>
      <c r="M273" s="50" t="s">
        <v>19</v>
      </c>
    </row>
    <row r="274" spans="2:13" ht="13.5" customHeight="1">
      <c r="B274" s="97" t="s">
        <v>117</v>
      </c>
      <c r="C274" s="127"/>
      <c r="D274" s="23">
        <v>25</v>
      </c>
      <c r="E274" s="24">
        <v>0.2</v>
      </c>
      <c r="F274" s="25">
        <v>0</v>
      </c>
      <c r="G274" s="24">
        <v>0.5</v>
      </c>
      <c r="H274" s="25">
        <v>2.8</v>
      </c>
      <c r="I274" s="23">
        <v>50</v>
      </c>
      <c r="J274" s="24">
        <v>0.4</v>
      </c>
      <c r="K274" s="25">
        <v>0.1</v>
      </c>
      <c r="L274" s="24">
        <v>1</v>
      </c>
      <c r="M274" s="25">
        <v>5.5</v>
      </c>
    </row>
    <row r="275" spans="2:13" ht="12.75" customHeight="1">
      <c r="B275" s="93" t="s">
        <v>87</v>
      </c>
      <c r="C275" s="171"/>
      <c r="D275" s="80" t="s">
        <v>88</v>
      </c>
      <c r="E275" s="29">
        <v>11.4</v>
      </c>
      <c r="F275" s="28">
        <v>5.3</v>
      </c>
      <c r="G275" s="29">
        <v>2.7</v>
      </c>
      <c r="H275" s="28">
        <v>102.6</v>
      </c>
      <c r="I275" s="89" t="s">
        <v>44</v>
      </c>
      <c r="J275" s="28">
        <v>19</v>
      </c>
      <c r="K275" s="29">
        <v>8.9</v>
      </c>
      <c r="L275" s="28">
        <v>4.5</v>
      </c>
      <c r="M275" s="55">
        <v>171</v>
      </c>
    </row>
    <row r="276" spans="2:13" ht="12.75" customHeight="1">
      <c r="B276" s="95" t="s">
        <v>55</v>
      </c>
      <c r="C276" s="96"/>
      <c r="D276" s="26">
        <v>100</v>
      </c>
      <c r="E276" s="27">
        <v>2.1</v>
      </c>
      <c r="F276" s="28">
        <v>3.2</v>
      </c>
      <c r="G276" s="27">
        <v>13.3</v>
      </c>
      <c r="H276" s="28">
        <v>92.2</v>
      </c>
      <c r="I276" s="32">
        <v>150</v>
      </c>
      <c r="J276" s="28">
        <v>3.2</v>
      </c>
      <c r="K276" s="27">
        <v>4.9000000000000004</v>
      </c>
      <c r="L276" s="28">
        <v>20</v>
      </c>
      <c r="M276" s="55">
        <v>138.30000000000001</v>
      </c>
    </row>
    <row r="277" spans="2:13" ht="12.75" customHeight="1">
      <c r="B277" s="95" t="s">
        <v>53</v>
      </c>
      <c r="C277" s="130"/>
      <c r="D277" s="66">
        <v>200</v>
      </c>
      <c r="E277" s="31">
        <v>2.2000000000000002</v>
      </c>
      <c r="F277" s="64">
        <v>1.4</v>
      </c>
      <c r="G277" s="31">
        <v>22.4</v>
      </c>
      <c r="H277" s="64">
        <v>112</v>
      </c>
      <c r="I277" s="66">
        <v>200</v>
      </c>
      <c r="J277" s="31">
        <v>2.2000000000000002</v>
      </c>
      <c r="K277" s="64">
        <v>1.4</v>
      </c>
      <c r="L277" s="31">
        <v>22.4</v>
      </c>
      <c r="M277" s="31">
        <v>112</v>
      </c>
    </row>
    <row r="278" spans="2:13" ht="12.75" customHeight="1">
      <c r="B278" s="108" t="s">
        <v>20</v>
      </c>
      <c r="C278" s="109"/>
      <c r="D278" s="34">
        <v>30</v>
      </c>
      <c r="E278" s="35">
        <v>2.2999999999999998</v>
      </c>
      <c r="F278" s="36">
        <v>0.9</v>
      </c>
      <c r="G278" s="35">
        <v>15.2</v>
      </c>
      <c r="H278" s="36">
        <v>79.2</v>
      </c>
      <c r="I278" s="37">
        <v>40</v>
      </c>
      <c r="J278" s="36">
        <v>3.1</v>
      </c>
      <c r="K278" s="35">
        <v>1.2</v>
      </c>
      <c r="L278" s="36">
        <v>20.2</v>
      </c>
      <c r="M278" s="38">
        <v>105.6</v>
      </c>
    </row>
    <row r="279" spans="2:13" ht="12.75" customHeight="1">
      <c r="B279" s="40"/>
      <c r="C279" s="40"/>
      <c r="D279" s="40"/>
      <c r="E279" s="67">
        <f>SUM(E274:E278)</f>
        <v>18.2</v>
      </c>
      <c r="F279" s="67">
        <f>SUM(F274:F278)</f>
        <v>10.8</v>
      </c>
      <c r="G279" s="67">
        <f>SUM(G274:G278)</f>
        <v>54.1</v>
      </c>
      <c r="H279" s="67">
        <f>SUM(H274:H278)</f>
        <v>388.8</v>
      </c>
      <c r="I279" s="67"/>
      <c r="J279" s="67">
        <f>SUM(J274:J278)</f>
        <v>27.9</v>
      </c>
      <c r="K279" s="67">
        <f>SUM(K274:K278)</f>
        <v>16.5</v>
      </c>
      <c r="L279" s="67">
        <f>SUM(L274:L278)</f>
        <v>68.099999999999994</v>
      </c>
      <c r="M279" s="67">
        <f>SUM(M274:M278)</f>
        <v>532.4</v>
      </c>
    </row>
    <row r="280" spans="2:13" ht="12.75" customHeight="1">
      <c r="B280" s="40"/>
      <c r="C280" s="40"/>
      <c r="D280" s="40"/>
      <c r="E280" s="40"/>
      <c r="F280" s="40"/>
      <c r="G280" s="40"/>
      <c r="H280" s="56">
        <v>0.2</v>
      </c>
      <c r="I280" s="57"/>
      <c r="J280" s="57"/>
      <c r="K280" s="57"/>
      <c r="L280" s="57"/>
      <c r="M280" s="56">
        <f>M279/2700</f>
        <v>0.2</v>
      </c>
    </row>
    <row r="281" spans="2:13" ht="12.75" customHeight="1">
      <c r="B281" s="125" t="s">
        <v>0</v>
      </c>
      <c r="C281" s="126"/>
      <c r="D281" s="49" t="s">
        <v>15</v>
      </c>
      <c r="E281" s="50" t="s">
        <v>16</v>
      </c>
      <c r="F281" s="50" t="s">
        <v>17</v>
      </c>
      <c r="G281" s="50" t="s">
        <v>18</v>
      </c>
      <c r="H281" s="50" t="s">
        <v>19</v>
      </c>
      <c r="I281" s="49" t="s">
        <v>15</v>
      </c>
      <c r="J281" s="50" t="s">
        <v>16</v>
      </c>
      <c r="K281" s="50" t="s">
        <v>17</v>
      </c>
      <c r="L281" s="50" t="s">
        <v>18</v>
      </c>
      <c r="M281" s="50" t="s">
        <v>19</v>
      </c>
    </row>
    <row r="282" spans="2:13" ht="12.75" customHeight="1">
      <c r="B282" s="128" t="s">
        <v>98</v>
      </c>
      <c r="C282" s="155"/>
      <c r="D282" s="23">
        <v>50</v>
      </c>
      <c r="E282" s="24">
        <v>0.9</v>
      </c>
      <c r="F282" s="25">
        <v>2.2000000000000002</v>
      </c>
      <c r="G282" s="24">
        <v>3.6</v>
      </c>
      <c r="H282" s="25">
        <v>39</v>
      </c>
      <c r="I282" s="23">
        <v>50</v>
      </c>
      <c r="J282" s="24">
        <v>0.9</v>
      </c>
      <c r="K282" s="25">
        <v>2.2000000000000002</v>
      </c>
      <c r="L282" s="24">
        <v>3.6</v>
      </c>
      <c r="M282" s="25">
        <v>39</v>
      </c>
    </row>
    <row r="283" spans="2:13" ht="15" customHeight="1">
      <c r="B283" s="95" t="s">
        <v>54</v>
      </c>
      <c r="C283" s="131"/>
      <c r="D283" s="53" t="s">
        <v>43</v>
      </c>
      <c r="E283" s="27">
        <v>3.8</v>
      </c>
      <c r="F283" s="28">
        <v>8.3000000000000007</v>
      </c>
      <c r="G283" s="27">
        <v>12.3</v>
      </c>
      <c r="H283" s="28">
        <v>138.1</v>
      </c>
      <c r="I283" s="53"/>
      <c r="J283" s="27"/>
      <c r="K283" s="28"/>
      <c r="L283" s="27"/>
      <c r="M283" s="28"/>
    </row>
    <row r="284" spans="2:13" ht="25.5" customHeight="1">
      <c r="B284" s="93" t="s">
        <v>84</v>
      </c>
      <c r="C284" s="94"/>
      <c r="D284" s="53" t="s">
        <v>57</v>
      </c>
      <c r="E284" s="27">
        <v>13.3</v>
      </c>
      <c r="F284" s="28">
        <v>23.3</v>
      </c>
      <c r="G284" s="27">
        <v>28.9</v>
      </c>
      <c r="H284" s="28">
        <v>379</v>
      </c>
      <c r="I284" s="54" t="s">
        <v>76</v>
      </c>
      <c r="J284" s="28">
        <v>17.600000000000001</v>
      </c>
      <c r="K284" s="27">
        <v>30.8</v>
      </c>
      <c r="L284" s="28">
        <v>38.200000000000003</v>
      </c>
      <c r="M284" s="55">
        <v>501.6</v>
      </c>
    </row>
    <row r="285" spans="2:13" ht="12.75" customHeight="1">
      <c r="B285" s="95" t="s">
        <v>71</v>
      </c>
      <c r="C285" s="96"/>
      <c r="D285" s="26">
        <v>200</v>
      </c>
      <c r="E285" s="27">
        <v>0.2</v>
      </c>
      <c r="F285" s="28">
        <v>0.2</v>
      </c>
      <c r="G285" s="27">
        <v>20.399999999999999</v>
      </c>
      <c r="H285" s="28">
        <v>78</v>
      </c>
      <c r="I285" s="32">
        <v>200</v>
      </c>
      <c r="J285" s="28">
        <v>0.2</v>
      </c>
      <c r="K285" s="27">
        <v>0.2</v>
      </c>
      <c r="L285" s="28">
        <v>20.399999999999999</v>
      </c>
      <c r="M285" s="55">
        <v>78</v>
      </c>
    </row>
    <row r="286" spans="2:13" ht="12.75" customHeight="1">
      <c r="B286" s="99" t="s">
        <v>3</v>
      </c>
      <c r="C286" s="107"/>
      <c r="D286" s="26">
        <v>40</v>
      </c>
      <c r="E286" s="27">
        <v>2</v>
      </c>
      <c r="F286" s="28">
        <v>0.4</v>
      </c>
      <c r="G286" s="27">
        <v>18.399999999999999</v>
      </c>
      <c r="H286" s="28">
        <v>88</v>
      </c>
      <c r="I286" s="32">
        <v>50</v>
      </c>
      <c r="J286" s="28">
        <v>2.5</v>
      </c>
      <c r="K286" s="27">
        <v>0.5</v>
      </c>
      <c r="L286" s="28">
        <v>23</v>
      </c>
      <c r="M286" s="55">
        <v>110</v>
      </c>
    </row>
    <row r="287" spans="2:13" ht="12.75" customHeight="1">
      <c r="B287" s="102" t="s">
        <v>119</v>
      </c>
      <c r="C287" s="132"/>
      <c r="D287" s="34">
        <v>120</v>
      </c>
      <c r="E287" s="35">
        <v>0.5</v>
      </c>
      <c r="F287" s="36">
        <v>0.4</v>
      </c>
      <c r="G287" s="35">
        <v>11.4</v>
      </c>
      <c r="H287" s="36">
        <v>50.4</v>
      </c>
      <c r="I287" s="37">
        <v>150</v>
      </c>
      <c r="J287" s="36">
        <v>0.6</v>
      </c>
      <c r="K287" s="35">
        <v>0.5</v>
      </c>
      <c r="L287" s="36">
        <v>14.2</v>
      </c>
      <c r="M287" s="38">
        <v>63</v>
      </c>
    </row>
    <row r="288" spans="2:13" ht="12.75" customHeight="1">
      <c r="B288" s="40"/>
      <c r="C288" s="40"/>
      <c r="D288" s="40"/>
      <c r="E288" s="67">
        <f>SUM(E282:E287)</f>
        <v>20.7</v>
      </c>
      <c r="F288" s="67">
        <f>SUM(F282:F287)</f>
        <v>34.799999999999997</v>
      </c>
      <c r="G288" s="67">
        <f>SUM(G282:G287)</f>
        <v>95</v>
      </c>
      <c r="H288" s="67">
        <f>SUM(H282:H287)</f>
        <v>772.5</v>
      </c>
      <c r="I288" s="67"/>
      <c r="J288" s="67">
        <f>SUM(J282:J287)</f>
        <v>21.8</v>
      </c>
      <c r="K288" s="67">
        <f>SUM(K282:K287)</f>
        <v>34.200000000000003</v>
      </c>
      <c r="L288" s="67">
        <f>SUM(L282:L287)</f>
        <v>99.4</v>
      </c>
      <c r="M288" s="67">
        <f>SUM(M282:M287)</f>
        <v>791.6</v>
      </c>
    </row>
    <row r="289" spans="2:13" ht="12.75" customHeight="1">
      <c r="B289" s="40"/>
      <c r="C289" s="40"/>
      <c r="D289" s="40"/>
      <c r="E289" s="40"/>
      <c r="F289" s="40"/>
      <c r="G289" s="40"/>
      <c r="H289" s="57">
        <f>H288/2300</f>
        <v>0.33600000000000002</v>
      </c>
      <c r="I289" s="57"/>
      <c r="J289" s="57"/>
      <c r="K289" s="57"/>
      <c r="L289" s="57"/>
      <c r="M289" s="57">
        <v>0.3</v>
      </c>
    </row>
    <row r="290" spans="2:13" ht="12.75" customHeight="1">
      <c r="B290" s="125" t="s">
        <v>22</v>
      </c>
      <c r="C290" s="126"/>
      <c r="D290" s="49" t="s">
        <v>15</v>
      </c>
      <c r="E290" s="50" t="s">
        <v>16</v>
      </c>
      <c r="F290" s="50" t="s">
        <v>17</v>
      </c>
      <c r="G290" s="50" t="s">
        <v>18</v>
      </c>
      <c r="H290" s="50" t="s">
        <v>19</v>
      </c>
      <c r="I290" s="49" t="s">
        <v>15</v>
      </c>
      <c r="J290" s="50" t="s">
        <v>16</v>
      </c>
      <c r="K290" s="50" t="s">
        <v>17</v>
      </c>
      <c r="L290" s="50" t="s">
        <v>18</v>
      </c>
      <c r="M290" s="50" t="s">
        <v>19</v>
      </c>
    </row>
    <row r="291" spans="2:13" ht="12.75" customHeight="1">
      <c r="B291" s="128" t="s">
        <v>58</v>
      </c>
      <c r="C291" s="129"/>
      <c r="D291" s="23" t="s">
        <v>56</v>
      </c>
      <c r="E291" s="24">
        <v>7.6</v>
      </c>
      <c r="F291" s="25">
        <v>8.6</v>
      </c>
      <c r="G291" s="24">
        <v>34.200000000000003</v>
      </c>
      <c r="H291" s="25">
        <v>250</v>
      </c>
      <c r="I291" s="23" t="s">
        <v>56</v>
      </c>
      <c r="J291" s="24">
        <v>7.6</v>
      </c>
      <c r="K291" s="25">
        <v>8.6</v>
      </c>
      <c r="L291" s="24">
        <v>34.200000000000003</v>
      </c>
      <c r="M291" s="25">
        <v>250</v>
      </c>
    </row>
    <row r="292" spans="2:13" ht="14.25" customHeight="1">
      <c r="B292" s="102" t="s">
        <v>78</v>
      </c>
      <c r="C292" s="103"/>
      <c r="D292" s="34">
        <v>200</v>
      </c>
      <c r="E292" s="35">
        <v>0.2</v>
      </c>
      <c r="F292" s="36">
        <v>0.1</v>
      </c>
      <c r="G292" s="35">
        <v>15</v>
      </c>
      <c r="H292" s="36">
        <v>56</v>
      </c>
      <c r="I292" s="34">
        <v>200</v>
      </c>
      <c r="J292" s="35">
        <v>0.2</v>
      </c>
      <c r="K292" s="36">
        <v>0.1</v>
      </c>
      <c r="L292" s="35">
        <v>15</v>
      </c>
      <c r="M292" s="36">
        <v>56</v>
      </c>
    </row>
    <row r="293" spans="2:13" ht="12.75" customHeight="1">
      <c r="B293" s="4"/>
      <c r="C293" s="4"/>
      <c r="D293" s="4"/>
      <c r="E293" s="5">
        <f>SUM(E291:E292)</f>
        <v>7.8</v>
      </c>
      <c r="F293" s="5">
        <f t="shared" ref="F293:M293" si="5">SUM(F291:F292)</f>
        <v>8.6999999999999993</v>
      </c>
      <c r="G293" s="5">
        <f t="shared" si="5"/>
        <v>49.2</v>
      </c>
      <c r="H293" s="5">
        <f t="shared" si="5"/>
        <v>306</v>
      </c>
      <c r="I293" s="5"/>
      <c r="J293" s="5">
        <f t="shared" si="5"/>
        <v>7.8</v>
      </c>
      <c r="K293" s="5">
        <f t="shared" si="5"/>
        <v>8.6999999999999993</v>
      </c>
      <c r="L293" s="5">
        <f t="shared" si="5"/>
        <v>49.2</v>
      </c>
      <c r="M293" s="5">
        <f t="shared" si="5"/>
        <v>306</v>
      </c>
    </row>
    <row r="294" spans="2:13" ht="12.75" customHeight="1">
      <c r="B294" s="4"/>
      <c r="C294" s="4"/>
      <c r="D294" s="4"/>
      <c r="E294" s="4"/>
      <c r="F294" s="4"/>
      <c r="G294" s="4"/>
      <c r="H294" s="8">
        <f>H293/2300</f>
        <v>0.13300000000000001</v>
      </c>
      <c r="I294" s="8"/>
      <c r="J294" s="8"/>
      <c r="K294" s="8"/>
      <c r="L294" s="8"/>
      <c r="M294" s="8">
        <f>M293/2700</f>
        <v>0.113</v>
      </c>
    </row>
    <row r="295" spans="2:13" ht="12.75" customHeight="1">
      <c r="B295" s="172" t="s">
        <v>23</v>
      </c>
      <c r="C295" s="173"/>
      <c r="D295" s="3"/>
      <c r="E295" s="9">
        <f>SUM(E279+E288+E293)</f>
        <v>46.7</v>
      </c>
      <c r="F295" s="9">
        <f>SUM(F279+F288+F293)</f>
        <v>54.3</v>
      </c>
      <c r="G295" s="9">
        <f>SUM(G279+G288+G293)</f>
        <v>198.3</v>
      </c>
      <c r="H295" s="9">
        <f>SUM(H279+H288+H293)</f>
        <v>1467.3</v>
      </c>
      <c r="I295" s="9"/>
      <c r="J295" s="9">
        <f>SUM(J279+J288+J293)</f>
        <v>57.5</v>
      </c>
      <c r="K295" s="9">
        <f>SUM(K279+K288+K293)</f>
        <v>59.4</v>
      </c>
      <c r="L295" s="9">
        <f>SUM(L279+L288+L293)</f>
        <v>216.7</v>
      </c>
      <c r="M295" s="9">
        <f>SUM(M279+M288+M293)</f>
        <v>1630</v>
      </c>
    </row>
    <row r="296" spans="2:13" ht="12.75" customHeight="1">
      <c r="B296" s="10"/>
      <c r="C296" s="10"/>
      <c r="D296" s="6"/>
      <c r="E296" s="6"/>
      <c r="F296" s="6"/>
      <c r="G296" s="6"/>
      <c r="H296" s="8"/>
      <c r="I296" s="6"/>
      <c r="J296" s="6"/>
      <c r="K296" s="6"/>
      <c r="L296" s="6"/>
      <c r="M296" s="8"/>
    </row>
    <row r="297" spans="2:13" ht="12.75" customHeight="1">
      <c r="B297" s="170" t="s">
        <v>28</v>
      </c>
      <c r="C297" s="170"/>
      <c r="D297" s="12"/>
      <c r="E297" s="7">
        <f>(E184+E212+E240+E268+E295)/5</f>
        <v>47.2</v>
      </c>
      <c r="F297" s="7">
        <f>(F184+F212+F240+F268+F295)/5</f>
        <v>53</v>
      </c>
      <c r="G297" s="7">
        <f>(G184+G212+G240+G268+G295)/5</f>
        <v>182.9</v>
      </c>
      <c r="H297" s="7">
        <f>(H184+H212+H240+H268+H295)/5</f>
        <v>1401.3</v>
      </c>
      <c r="I297" s="7"/>
      <c r="J297" s="7">
        <f>(J184+J212+J240+J268+J295)/5</f>
        <v>57.8</v>
      </c>
      <c r="K297" s="7">
        <f>(K184+K212+K240+K268+K295)/5</f>
        <v>61</v>
      </c>
      <c r="L297" s="7">
        <f>(L184+L212+L240+L268+L295)/5</f>
        <v>205.8</v>
      </c>
      <c r="M297" s="7">
        <f>(M184+M212+M240+M268+M295)/5</f>
        <v>1637.9</v>
      </c>
    </row>
    <row r="298" spans="2:13" ht="12.75" customHeight="1">
      <c r="B298" s="10"/>
      <c r="C298" s="10"/>
      <c r="D298" s="6"/>
      <c r="E298" s="6">
        <v>1</v>
      </c>
      <c r="F298" s="6">
        <f>F297/E297</f>
        <v>1.1000000000000001</v>
      </c>
      <c r="G298" s="6">
        <f>G297/E297</f>
        <v>3.9</v>
      </c>
      <c r="H298" s="6"/>
      <c r="I298" s="6"/>
      <c r="J298" s="6">
        <v>1</v>
      </c>
      <c r="K298" s="6">
        <f>K297/J297</f>
        <v>1.1000000000000001</v>
      </c>
      <c r="L298" s="6">
        <f>L297/J297</f>
        <v>3.6</v>
      </c>
      <c r="M298" s="6"/>
    </row>
    <row r="299" spans="2:13" ht="12.75" customHeight="1">
      <c r="B299" s="170" t="s">
        <v>35</v>
      </c>
      <c r="C299" s="170"/>
      <c r="D299" s="16"/>
      <c r="E299" s="5">
        <f>SUM(E154+E297)/2</f>
        <v>48.3</v>
      </c>
      <c r="F299" s="5">
        <f>SUM(F154+F297)/2</f>
        <v>55.9</v>
      </c>
      <c r="G299" s="5">
        <f>SUM(G154+G297)/2</f>
        <v>181.9</v>
      </c>
      <c r="H299" s="5">
        <f>SUM(H154+H297)/2</f>
        <v>1441.6</v>
      </c>
      <c r="I299" s="5"/>
      <c r="J299" s="5">
        <f>SUM(J154+J297)/2</f>
        <v>61.5</v>
      </c>
      <c r="K299" s="5">
        <f>SUM(K154+K297)/2</f>
        <v>64.3</v>
      </c>
      <c r="L299" s="5">
        <f>SUM(L154+L297)/2</f>
        <v>203.9</v>
      </c>
      <c r="M299" s="5">
        <f>SUM(M154+M297)/2</f>
        <v>1664.9</v>
      </c>
    </row>
    <row r="300" spans="2:13" ht="12.75" customHeight="1">
      <c r="B300" s="10"/>
      <c r="C300" s="10"/>
      <c r="D300" s="11"/>
      <c r="E300" s="11">
        <v>1</v>
      </c>
      <c r="F300" s="11">
        <f>F299/E299</f>
        <v>1.2</v>
      </c>
      <c r="G300" s="11">
        <f>G299/E299</f>
        <v>3.8</v>
      </c>
      <c r="H300" s="11"/>
      <c r="I300" s="11"/>
      <c r="J300" s="11">
        <v>1</v>
      </c>
      <c r="K300" s="11">
        <f>K299/J299</f>
        <v>1</v>
      </c>
      <c r="L300" s="11">
        <f>L299/J299</f>
        <v>3.3</v>
      </c>
      <c r="M300" s="11"/>
    </row>
    <row r="301" spans="2:13" ht="12.75" customHeight="1"/>
    <row r="302" spans="2:13" ht="12.75" customHeight="1">
      <c r="B302" s="15" t="s">
        <v>40</v>
      </c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</row>
    <row r="303" spans="2:13" ht="12.75" customHeight="1">
      <c r="B303" s="168" t="s">
        <v>30</v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</row>
    <row r="304" spans="2:13" ht="12.75" customHeight="1">
      <c r="B304" s="168" t="s">
        <v>74</v>
      </c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</row>
    <row r="305" spans="2:13" ht="12.75" customHeight="1">
      <c r="B305" s="168" t="s">
        <v>47</v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</row>
    <row r="306" spans="2:13" ht="12.75" customHeight="1">
      <c r="B306" s="168" t="s">
        <v>48</v>
      </c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</row>
    <row r="307" spans="2:13" ht="12.75" customHeight="1">
      <c r="B307" s="168" t="s">
        <v>49</v>
      </c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</row>
    <row r="308" spans="2:13" ht="12.75" customHeight="1">
      <c r="B308" s="168" t="s">
        <v>51</v>
      </c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</row>
    <row r="309" spans="2:13" ht="12.75" customHeight="1">
      <c r="B309" s="167"/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</row>
    <row r="310" spans="2:13" ht="12.75" customHeight="1"/>
    <row r="311" spans="2:13" ht="12.75" customHeight="1">
      <c r="B311" s="166"/>
      <c r="C311" s="166"/>
      <c r="D311" s="166"/>
      <c r="E311" s="166"/>
      <c r="F311" s="166"/>
      <c r="G311" s="166"/>
      <c r="H311" s="166"/>
      <c r="I311" s="166"/>
      <c r="J311" s="166"/>
      <c r="K311" s="166"/>
      <c r="L311" s="166"/>
      <c r="M311" s="166"/>
    </row>
    <row r="312" spans="2:13" ht="12.75" customHeight="1">
      <c r="B312" s="166"/>
      <c r="C312" s="166"/>
      <c r="D312" s="166"/>
      <c r="E312" s="166"/>
      <c r="F312" s="166"/>
      <c r="G312" s="166"/>
      <c r="H312" s="166"/>
      <c r="I312" s="166"/>
    </row>
    <row r="313" spans="2:13">
      <c r="B313" s="167"/>
      <c r="C313" s="167"/>
      <c r="D313" s="167"/>
      <c r="E313" s="167"/>
      <c r="F313" s="167"/>
      <c r="G313" s="167"/>
      <c r="H313" s="167"/>
      <c r="I313" s="167"/>
    </row>
  </sheetData>
  <mergeCells count="233">
    <mergeCell ref="B263:C263"/>
    <mergeCell ref="B246:C246"/>
    <mergeCell ref="B247:C247"/>
    <mergeCell ref="B248:C248"/>
    <mergeCell ref="B249:C249"/>
    <mergeCell ref="B253:C253"/>
    <mergeCell ref="B227:C227"/>
    <mergeCell ref="B228:C228"/>
    <mergeCell ref="B229:C229"/>
    <mergeCell ref="B230:C230"/>
    <mergeCell ref="B231:C231"/>
    <mergeCell ref="B260:C260"/>
    <mergeCell ref="B218:C218"/>
    <mergeCell ref="B221:C221"/>
    <mergeCell ref="B222:C222"/>
    <mergeCell ref="B225:C225"/>
    <mergeCell ref="B226:C226"/>
    <mergeCell ref="B207:C207"/>
    <mergeCell ref="B208:C208"/>
    <mergeCell ref="B209:C209"/>
    <mergeCell ref="B255:C255"/>
    <mergeCell ref="B234:C234"/>
    <mergeCell ref="B235:C235"/>
    <mergeCell ref="B240:C240"/>
    <mergeCell ref="B243:M243"/>
    <mergeCell ref="B244:C245"/>
    <mergeCell ref="D244:H244"/>
    <mergeCell ref="I244:M244"/>
    <mergeCell ref="B237:C237"/>
    <mergeCell ref="B212:C212"/>
    <mergeCell ref="B215:M215"/>
    <mergeCell ref="B216:C217"/>
    <mergeCell ref="D216:H216"/>
    <mergeCell ref="I216:M216"/>
    <mergeCell ref="B219:C219"/>
    <mergeCell ref="B299:C299"/>
    <mergeCell ref="B275:C275"/>
    <mergeCell ref="B276:C276"/>
    <mergeCell ref="B277:C277"/>
    <mergeCell ref="B278:C278"/>
    <mergeCell ref="B264:C264"/>
    <mergeCell ref="B268:C268"/>
    <mergeCell ref="B271:M271"/>
    <mergeCell ref="B272:C273"/>
    <mergeCell ref="D272:H272"/>
    <mergeCell ref="I272:M272"/>
    <mergeCell ref="B290:C290"/>
    <mergeCell ref="B291:C291"/>
    <mergeCell ref="B295:C295"/>
    <mergeCell ref="B303:M303"/>
    <mergeCell ref="B281:C281"/>
    <mergeCell ref="B282:C282"/>
    <mergeCell ref="B283:C283"/>
    <mergeCell ref="B59:C59"/>
    <mergeCell ref="B92:C92"/>
    <mergeCell ref="B203:C203"/>
    <mergeCell ref="B236:C236"/>
    <mergeCell ref="B250:C250"/>
    <mergeCell ref="B286:C286"/>
    <mergeCell ref="B120:C120"/>
    <mergeCell ref="B265:C265"/>
    <mergeCell ref="B192:C192"/>
    <mergeCell ref="B259:C259"/>
    <mergeCell ref="B284:C284"/>
    <mergeCell ref="B285:C285"/>
    <mergeCell ref="B254:C254"/>
    <mergeCell ref="B256:C256"/>
    <mergeCell ref="B257:C257"/>
    <mergeCell ref="B258:C258"/>
    <mergeCell ref="B292:C292"/>
    <mergeCell ref="B287:C287"/>
    <mergeCell ref="B274:C274"/>
    <mergeCell ref="B297:C297"/>
    <mergeCell ref="B311:M311"/>
    <mergeCell ref="B312:I312"/>
    <mergeCell ref="B313:I313"/>
    <mergeCell ref="B304:M304"/>
    <mergeCell ref="B305:M305"/>
    <mergeCell ref="B306:M306"/>
    <mergeCell ref="B307:M307"/>
    <mergeCell ref="B308:M308"/>
    <mergeCell ref="B309:M309"/>
    <mergeCell ref="B198:C198"/>
    <mergeCell ref="B199:C199"/>
    <mergeCell ref="B200:C200"/>
    <mergeCell ref="B201:C201"/>
    <mergeCell ref="B202:C202"/>
    <mergeCell ref="B204:C204"/>
    <mergeCell ref="B193:C193"/>
    <mergeCell ref="B194:C194"/>
    <mergeCell ref="B197:C197"/>
    <mergeCell ref="B184:C184"/>
    <mergeCell ref="B187:M187"/>
    <mergeCell ref="B188:C189"/>
    <mergeCell ref="D188:H188"/>
    <mergeCell ref="I188:M188"/>
    <mergeCell ref="B171:C171"/>
    <mergeCell ref="B172:C172"/>
    <mergeCell ref="B173:C173"/>
    <mergeCell ref="B174:C174"/>
    <mergeCell ref="B175:C175"/>
    <mergeCell ref="B178:C178"/>
    <mergeCell ref="B181:C181"/>
    <mergeCell ref="B164:C164"/>
    <mergeCell ref="B165:C165"/>
    <mergeCell ref="B166:C166"/>
    <mergeCell ref="B169:C169"/>
    <mergeCell ref="B170:C170"/>
    <mergeCell ref="B159:M159"/>
    <mergeCell ref="B160:C161"/>
    <mergeCell ref="D160:H160"/>
    <mergeCell ref="I160:M160"/>
    <mergeCell ref="B162:C162"/>
    <mergeCell ref="B163:C163"/>
    <mergeCell ref="B147:C147"/>
    <mergeCell ref="B148:C148"/>
    <mergeCell ref="B149:C149"/>
    <mergeCell ref="B152:C152"/>
    <mergeCell ref="B154:C154"/>
    <mergeCell ref="B158:M158"/>
    <mergeCell ref="B138:C138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7:C137"/>
    <mergeCell ref="B118:C118"/>
    <mergeCell ref="B119:C119"/>
    <mergeCell ref="B124:C124"/>
    <mergeCell ref="B127:M127"/>
    <mergeCell ref="B128:C129"/>
    <mergeCell ref="D128:H128"/>
    <mergeCell ref="I128:M128"/>
    <mergeCell ref="B121:C121"/>
    <mergeCell ref="B114:C114"/>
    <mergeCell ref="B115:C115"/>
    <mergeCell ref="B102:C102"/>
    <mergeCell ref="B103:C103"/>
    <mergeCell ref="B105:C105"/>
    <mergeCell ref="B106:C106"/>
    <mergeCell ref="B111:C111"/>
    <mergeCell ref="B130:C130"/>
    <mergeCell ref="B131:C131"/>
    <mergeCell ref="B85:C85"/>
    <mergeCell ref="B86:C86"/>
    <mergeCell ref="B87:C87"/>
    <mergeCell ref="B109:C109"/>
    <mergeCell ref="B110:C110"/>
    <mergeCell ref="B112:C112"/>
    <mergeCell ref="B96:C96"/>
    <mergeCell ref="B113:C113"/>
    <mergeCell ref="B91:C91"/>
    <mergeCell ref="B99:M99"/>
    <mergeCell ref="B100:C101"/>
    <mergeCell ref="D100:H100"/>
    <mergeCell ref="I100:M100"/>
    <mergeCell ref="B2:H2"/>
    <mergeCell ref="I2:M2"/>
    <mergeCell ref="B3:H3"/>
    <mergeCell ref="B4:H4"/>
    <mergeCell ref="I4:M4"/>
    <mergeCell ref="B5:H5"/>
    <mergeCell ref="I5:M5"/>
    <mergeCell ref="B16:M16"/>
    <mergeCell ref="B17:C18"/>
    <mergeCell ref="D17:H17"/>
    <mergeCell ref="I17:M17"/>
    <mergeCell ref="I6:M6"/>
    <mergeCell ref="I7:M7"/>
    <mergeCell ref="B10:M10"/>
    <mergeCell ref="B11:M11"/>
    <mergeCell ref="C12:M12"/>
    <mergeCell ref="B15:M15"/>
    <mergeCell ref="B19:C19"/>
    <mergeCell ref="B20:C20"/>
    <mergeCell ref="B41:C41"/>
    <mergeCell ref="B44:M44"/>
    <mergeCell ref="B45:C46"/>
    <mergeCell ref="D45:H45"/>
    <mergeCell ref="I45:M45"/>
    <mergeCell ref="B30:C30"/>
    <mergeCell ref="B31:C31"/>
    <mergeCell ref="B36:C36"/>
    <mergeCell ref="B37:C37"/>
    <mergeCell ref="B38:C38"/>
    <mergeCell ref="B32:C32"/>
    <mergeCell ref="B26:C26"/>
    <mergeCell ref="B27:C27"/>
    <mergeCell ref="B28:C28"/>
    <mergeCell ref="B29:C29"/>
    <mergeCell ref="B84:C84"/>
    <mergeCell ref="B64:C64"/>
    <mergeCell ref="B49:C49"/>
    <mergeCell ref="B50:C50"/>
    <mergeCell ref="B53:C53"/>
    <mergeCell ref="B54:C54"/>
    <mergeCell ref="B55:C55"/>
    <mergeCell ref="B33:C33"/>
    <mergeCell ref="B74:C74"/>
    <mergeCell ref="B60:C60"/>
    <mergeCell ref="B47:C47"/>
    <mergeCell ref="B56:C56"/>
    <mergeCell ref="B57:C57"/>
    <mergeCell ref="B58:C58"/>
    <mergeCell ref="B63:C63"/>
    <mergeCell ref="B191:C191"/>
    <mergeCell ref="B132:C132"/>
    <mergeCell ref="B179:C179"/>
    <mergeCell ref="B104:C104"/>
    <mergeCell ref="B21:C21"/>
    <mergeCell ref="B48:C48"/>
    <mergeCell ref="B93:C93"/>
    <mergeCell ref="B180:C180"/>
    <mergeCell ref="B75:C75"/>
    <mergeCell ref="B77:C77"/>
    <mergeCell ref="B78:C78"/>
    <mergeCell ref="B81:C81"/>
    <mergeCell ref="B82:C82"/>
    <mergeCell ref="B65:C65"/>
    <mergeCell ref="B68:C68"/>
    <mergeCell ref="B71:M71"/>
    <mergeCell ref="B72:C73"/>
    <mergeCell ref="D72:H72"/>
    <mergeCell ref="I72:M72"/>
    <mergeCell ref="B90:C90"/>
    <mergeCell ref="B190:C190"/>
    <mergeCell ref="B22:C22"/>
    <mergeCell ref="B23:C23"/>
    <mergeCell ref="B83:C8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школы  (супы) (2)</vt:lpstr>
    </vt:vector>
  </TitlesOfParts>
  <Company>MogCP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Никифоренко</dc:creator>
  <cp:lastModifiedBy>Пользователь</cp:lastModifiedBy>
  <cp:lastPrinted>2025-03-27T07:00:08Z</cp:lastPrinted>
  <dcterms:created xsi:type="dcterms:W3CDTF">2003-11-06T12:47:28Z</dcterms:created>
  <dcterms:modified xsi:type="dcterms:W3CDTF">2025-03-31T12:17:41Z</dcterms:modified>
</cp:coreProperties>
</file>